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61" yWindow="65401" windowWidth="19350" windowHeight="6915" tabRatio="833" activeTab="0"/>
  </bookViews>
  <sheets>
    <sheet name="CÍMLAP" sheetId="1" r:id="rId1"/>
    <sheet name="Tartalom" sheetId="2" r:id="rId2"/>
    <sheet name="Módszertan" sheetId="3" r:id="rId3"/>
    <sheet name="p(1)-pénztárak száma" sheetId="4" r:id="rId4"/>
    <sheet name="önyp(1)-taglétszám" sheetId="5" r:id="rId5"/>
    <sheet name="önyp(2)-tagdíjbevétel" sheetId="6" r:id="rId6"/>
    <sheet name="önyp(2a)-tagdíjbev éven belül" sheetId="7" r:id="rId7"/>
    <sheet name="önyp(3)-szolg kiad_auditált" sheetId="8" r:id="rId8"/>
    <sheet name="önyp(3a)_szolg kifiz_negyedév" sheetId="9" r:id="rId9"/>
    <sheet name="önyp(4)-működ eredm_éves audit" sheetId="10" r:id="rId10"/>
    <sheet name="önyp(4a)-működ eredm_negyedév" sheetId="11" r:id="rId11"/>
    <sheet name="önyp(5)-bef tevékenység eredm" sheetId="12" r:id="rId12"/>
    <sheet name="önyp(6)-vagyon" sheetId="13" r:id="rId13"/>
    <sheet name="önyp(6a)-portfolió" sheetId="14" r:id="rId14"/>
    <sheet name="önyp(7)_céltartalék" sheetId="15" r:id="rId15"/>
    <sheet name="mnyp(1)-taglétszám" sheetId="16" r:id="rId16"/>
    <sheet name="mnyp(2)-tagdíjbevétel" sheetId="17" r:id="rId17"/>
    <sheet name="mnyp(2a)-tagdíjbev éven belül" sheetId="18" r:id="rId18"/>
    <sheet name="mnyp(3)-szolg.kiad." sheetId="19" r:id="rId19"/>
    <sheet name="mnyp(3a)-szolg.kiad éven belül" sheetId="20" r:id="rId20"/>
    <sheet name="mnyp(3b)-TB-be_visszautalás" sheetId="21" r:id="rId21"/>
    <sheet name="mnyp(4)-működ_eredm_évente" sheetId="22" r:id="rId22"/>
    <sheet name="mnyp(4a)-műk.eredm negyedévente" sheetId="23" r:id="rId23"/>
    <sheet name="mnyp(5)-bef tevékenység eredm" sheetId="24" r:id="rId24"/>
    <sheet name="mnyp(6)-vagyon" sheetId="25" r:id="rId25"/>
    <sheet name="mnyp(6a)-portfolió" sheetId="26" r:id="rId26"/>
    <sheet name="mnyp(7)-céltartalék" sheetId="27" r:id="rId27"/>
    <sheet name="ep(1)-taglétszám" sheetId="28" r:id="rId28"/>
    <sheet name="ep(2)-tagdíjbevétel" sheetId="29" r:id="rId29"/>
    <sheet name="ep(3)-működési kiadások" sheetId="30" r:id="rId30"/>
    <sheet name="ep(4)-pénztári alapok" sheetId="31" r:id="rId31"/>
    <sheet name="ep(5)-szolgáltatási adatok" sheetId="32" r:id="rId32"/>
    <sheet name="ösp(1)-taglétszám" sheetId="33" r:id="rId33"/>
    <sheet name="ösp(2)-tagdíjbevétel" sheetId="34" r:id="rId34"/>
    <sheet name="ösp(3)-működési kiadások" sheetId="35" r:id="rId35"/>
    <sheet name="ösp(4)-pénztári alapok" sheetId="36" r:id="rId36"/>
    <sheet name="ösp(5)-szolgáltatási adatok" sheetId="37" r:id="rId37"/>
  </sheets>
  <externalReferences>
    <externalReference r:id="rId40"/>
    <externalReference r:id="rId41"/>
    <externalReference r:id="rId42"/>
  </externalReferences>
  <definedNames>
    <definedName name="DATABASE" localSheetId="16">'[1]DKJHOZAM'!#REF!</definedName>
    <definedName name="DATABASE" localSheetId="21">'[1]DKJHOZAM'!#REF!</definedName>
    <definedName name="DATABASE" localSheetId="22">'[1]DKJHOZAM'!#REF!</definedName>
    <definedName name="DATABASE" localSheetId="23">'[1]DKJHOZAM'!#REF!</definedName>
    <definedName name="DATABASE" localSheetId="24">'[1]DKJHOZAM'!#REF!</definedName>
    <definedName name="DATABASE" localSheetId="25">'[1]DKJHOZAM'!#REF!</definedName>
    <definedName name="DATABASE" localSheetId="5">'[1]DKJHOZAM'!#REF!</definedName>
    <definedName name="DATABASE" localSheetId="7">'[1]DKJHOZAM'!#REF!</definedName>
    <definedName name="DATABASE" localSheetId="9">'[1]DKJHOZAM'!#REF!</definedName>
    <definedName name="DATABASE" localSheetId="11">'[1]DKJHOZAM'!#REF!</definedName>
    <definedName name="DATABASE" localSheetId="12">'[1]DKJHOZAM'!#REF!</definedName>
    <definedName name="DATABASE" localSheetId="13">'[1]DKJHOZAM'!#REF!</definedName>
    <definedName name="DATABASE">'[1]DKJHOZAM'!#REF!</definedName>
    <definedName name="k" localSheetId="13">'[1]DKJHOZAM'!#REF!</definedName>
    <definedName name="k">'[1]DKJHOZAM'!#REF!</definedName>
    <definedName name="ki" localSheetId="13">'[1]DKJHOZAM'!#REF!</definedName>
    <definedName name="ki">'[1]DKJHOZAM'!#REF!</definedName>
    <definedName name="EXTRACT" localSheetId="16">'[1]DKJHOZAM'!#REF!</definedName>
    <definedName name="EXTRACT" localSheetId="21">'[1]DKJHOZAM'!#REF!</definedName>
    <definedName name="EXTRACT" localSheetId="22">'[1]DKJHOZAM'!#REF!</definedName>
    <definedName name="EXTRACT" localSheetId="23">'[1]DKJHOZAM'!#REF!</definedName>
    <definedName name="EXTRACT" localSheetId="24">'[1]DKJHOZAM'!#REF!</definedName>
    <definedName name="EXTRACT" localSheetId="25">'[1]DKJHOZAM'!#REF!</definedName>
    <definedName name="EXTRACT" localSheetId="5">'[1]DKJHOZAM'!#REF!</definedName>
    <definedName name="EXTRACT" localSheetId="7">'[1]DKJHOZAM'!#REF!</definedName>
    <definedName name="EXTRACT" localSheetId="9">'[1]DKJHOZAM'!#REF!</definedName>
    <definedName name="EXTRACT" localSheetId="11">'[1]DKJHOZAM'!#REF!</definedName>
    <definedName name="EXTRACT" localSheetId="12">'[1]DKJHOZAM'!#REF!</definedName>
    <definedName name="EXTRACT" localSheetId="13">'[1]DKJHOZAM'!#REF!</definedName>
    <definedName name="EXTRACT">'[1]DKJHOZAM'!#REF!</definedName>
    <definedName name="kim">'[1]DKJHOZAM'!#REF!</definedName>
    <definedName name="CRITERIA" localSheetId="16">'[1]DKJHOZAM'!#REF!</definedName>
    <definedName name="CRITERIA" localSheetId="21">'[1]DKJHOZAM'!#REF!</definedName>
    <definedName name="CRITERIA" localSheetId="22">'[1]DKJHOZAM'!#REF!</definedName>
    <definedName name="CRITERIA" localSheetId="23">'[1]DKJHOZAM'!#REF!</definedName>
    <definedName name="CRITERIA" localSheetId="24">'[1]DKJHOZAM'!#REF!</definedName>
    <definedName name="CRITERIA" localSheetId="25">'[1]DKJHOZAM'!#REF!</definedName>
    <definedName name="CRITERIA" localSheetId="5">'[1]DKJHOZAM'!#REF!</definedName>
    <definedName name="CRITERIA" localSheetId="7">'[1]DKJHOZAM'!#REF!</definedName>
    <definedName name="CRITERIA" localSheetId="9">'[1]DKJHOZAM'!#REF!</definedName>
    <definedName name="CRITERIA" localSheetId="11">'[1]DKJHOZAM'!#REF!</definedName>
    <definedName name="CRITERIA" localSheetId="12">'[1]DKJHOZAM'!#REF!</definedName>
    <definedName name="CRITERIA" localSheetId="13">'[1]DKJHOZAM'!#REF!</definedName>
    <definedName name="CRITERIA">'[1]DKJHOZAM'!#REF!</definedName>
    <definedName name="_xlnm.Print_Titles" localSheetId="28">'ep(2)-tagdíjbevétel'!$A:$A,'ep(2)-tagdíjbevétel'!$1:$2</definedName>
    <definedName name="_xlnm.Print_Titles" localSheetId="16">'mnyp(2)-tagdíjbevétel'!$A:$A,'mnyp(2)-tagdíjbevétel'!$1:$2</definedName>
    <definedName name="_xlnm.Print_Titles" localSheetId="18">'mnyp(3)-szolg.kiad.'!$A:$A,'mnyp(3)-szolg.kiad.'!$1:$2</definedName>
    <definedName name="_xlnm.Print_Titles" localSheetId="21">'mnyp(4)-működ_eredm_évente'!$A:$A,'mnyp(4)-működ_eredm_évente'!$1:$2</definedName>
    <definedName name="_xlnm.Print_Titles" localSheetId="22">'mnyp(4a)-műk.eredm negyedévente'!$A:$A,'mnyp(4a)-műk.eredm negyedévente'!$1:$2</definedName>
    <definedName name="_xlnm.Print_Titles" localSheetId="4">'önyp(1)-taglétszám'!$A:$A,'önyp(1)-taglétszám'!#REF!</definedName>
    <definedName name="_xlnm.Print_Titles" localSheetId="5">'önyp(2)-tagdíjbevétel'!$A:$A,'önyp(2)-tagdíjbevétel'!$1:$2</definedName>
    <definedName name="_xlnm.Print_Titles" localSheetId="6">'önyp(2a)-tagdíjbev éven belül'!$A:$A,'önyp(2a)-tagdíjbev éven belül'!$1:$2</definedName>
    <definedName name="_xlnm.Print_Titles" localSheetId="7">'önyp(3)-szolg kiad_auditált'!$A:$A,'önyp(3)-szolg kiad_auditált'!$1:$2</definedName>
    <definedName name="_xlnm.Print_Titles" localSheetId="8">'önyp(3a)_szolg kifiz_negyedév'!$A:$A,'önyp(3a)_szolg kifiz_negyedév'!$1:$2</definedName>
    <definedName name="_xlnm.Print_Titles" localSheetId="9">'önyp(4)-működ eredm_éves audit'!$A:$A,'önyp(4)-működ eredm_éves audit'!$1:$2</definedName>
    <definedName name="_xlnm.Print_Titles" localSheetId="10">'önyp(4a)-működ eredm_negyedév'!$A:$A,'önyp(4a)-működ eredm_negyedév'!$1:$2</definedName>
    <definedName name="_xlnm.Print_Titles" localSheetId="11">'önyp(5)-bef tevékenység eredm'!$A:$A,'önyp(5)-bef tevékenység eredm'!$1:$2</definedName>
    <definedName name="_xlnm.Print_Titles" localSheetId="14">'önyp(7)_céltartalék'!$A:$A,'önyp(7)_céltartalék'!$1:$2</definedName>
    <definedName name="_xlnm.Print_Titles" localSheetId="32">'ösp(1)-taglétszám'!$A:$A</definedName>
    <definedName name="_xlnm.Print_Titles" localSheetId="33">'ösp(2)-tagdíjbevétel'!$A:$A,'ösp(2)-tagdíjbevétel'!$1:$2</definedName>
    <definedName name="_xlnm.Print_Titles" localSheetId="34">'ösp(3)-működési kiadások'!$A:$A,'ösp(3)-működési kiadások'!$1:$2</definedName>
    <definedName name="_xlnm.Print_Titles" localSheetId="35">'ösp(4)-pénztári alapok'!$A:$A,'ösp(4)-pénztári alapok'!$1:$2</definedName>
    <definedName name="_xlnm.Print_Titles" localSheetId="36">'ösp(5)-szolgáltatási adatok'!$L:$M</definedName>
    <definedName name="_xlnm.Print_Area" localSheetId="27">'ep(1)-taglétszám'!$A$1:$N$12</definedName>
    <definedName name="_xlnm.Print_Area" localSheetId="28">'ep(2)-tagdíjbevétel'!$A$1:$N$10</definedName>
    <definedName name="_xlnm.Print_Area" localSheetId="31">'ep(5)-szolgáltatási adatok'!$A$1:$M$30</definedName>
    <definedName name="_xlnm.Print_Area" localSheetId="15">'mnyp(1)-taglétszám'!$A$1:$D$20</definedName>
    <definedName name="_xlnm.Print_Area" localSheetId="16">'mnyp(2)-tagdíjbevétel'!$A$1:$J$12</definedName>
    <definedName name="_xlnm.Print_Area" localSheetId="18">'mnyp(3)-szolg.kiad.'!$A$1:$K$14</definedName>
    <definedName name="_xlnm.Print_Area" localSheetId="23">'mnyp(5)-bef tevékenység eredm'!$A$1:$L$7</definedName>
    <definedName name="_xlnm.Print_Area" localSheetId="24">'mnyp(6)-vagyon'!$A$1:$K$4</definedName>
    <definedName name="_xlnm.Print_Area" localSheetId="25">'mnyp(6a)-portfolió'!$A$1:$J$13</definedName>
    <definedName name="_xlnm.Print_Area" localSheetId="26">'mnyp(7)-céltartalék'!$A$1:$K$9</definedName>
    <definedName name="_xlnm.Print_Area" localSheetId="5">'önyp(2)-tagdíjbevétel'!$A$1:$K$8</definedName>
    <definedName name="_xlnm.Print_Area" localSheetId="6">'önyp(2a)-tagdíjbev éven belül'!$A$1:$AF$9</definedName>
    <definedName name="_xlnm.Print_Area" localSheetId="7">'önyp(3)-szolg kiad_auditált'!$A$1:$K$5</definedName>
    <definedName name="_xlnm.Print_Area" localSheetId="8">'önyp(3a)_szolg kifiz_negyedév'!$A$1:$AF$6</definedName>
    <definedName name="_xlnm.Print_Area" localSheetId="9">'önyp(4)-működ eredm_éves audit'!$A$1:$K$17</definedName>
    <definedName name="_xlnm.Print_Area" localSheetId="10">'önyp(4a)-működ eredm_negyedév'!$A$1:$AF$16</definedName>
    <definedName name="_xlnm.Print_Area" localSheetId="11">'önyp(5)-bef tevékenység eredm'!$A$1:$L$8</definedName>
    <definedName name="_xlnm.Print_Area" localSheetId="12">'önyp(6)-vagyon'!$A$1:$K$3</definedName>
    <definedName name="_xlnm.Print_Area" localSheetId="13">'önyp(6a)-portfolió'!$A$1:$J$10</definedName>
    <definedName name="_xlnm.Print_Area" localSheetId="14">'önyp(7)_céltartalék'!$A$1:$K$7</definedName>
    <definedName name="_xlnm.Print_Area" localSheetId="32">'ösp(1)-taglétszám'!$A$1:$N$13</definedName>
    <definedName name="_xlnm.Print_Area" localSheetId="33">'ösp(2)-tagdíjbevétel'!$A$1:$N$10</definedName>
    <definedName name="_xlnm.Print_Area" localSheetId="34">'ösp(3)-működési kiadások'!$A$1:$N$9</definedName>
    <definedName name="_xlnm.Print_Area" localSheetId="35">'ösp(4)-pénztári alapok'!$A$1:$N$6</definedName>
    <definedName name="_xlnm.Print_Area" localSheetId="36">'ösp(5)-szolgáltatási adatok'!$A$1:$V$26</definedName>
    <definedName name="_xlnm.Print_Area" localSheetId="3">'p(1)-pénztárak száma'!$A$1:$J$7</definedName>
    <definedName name="_xlnm.Print_Area" localSheetId="1">'Tartalom'!$B$1:$C$48</definedName>
    <definedName name="REP_Nyitott_pozíció_összesen_OUTPUT">'[2]DroszlaiféleNyitott_pozíció_403'!$A$1:$I$32</definedName>
    <definedName name="xy">'[1]DKJHOZAM'!#REF!</definedName>
  </definedNames>
  <calcPr fullCalcOnLoad="1"/>
</workbook>
</file>

<file path=xl/sharedStrings.xml><?xml version="1.0" encoding="utf-8"?>
<sst xmlns="http://schemas.openxmlformats.org/spreadsheetml/2006/main" count="3059" uniqueCount="854">
  <si>
    <t>Új belépő</t>
  </si>
  <si>
    <t>Időszak végén</t>
  </si>
  <si>
    <t>Megnevezés</t>
  </si>
  <si>
    <t>Bankszámla, készpénz</t>
  </si>
  <si>
    <t>Hitelviszonyt megtestesítő értékpapírok (kötvények)</t>
  </si>
  <si>
    <t>ebből:   Magyar állampapír</t>
  </si>
  <si>
    <t>Részvények</t>
  </si>
  <si>
    <t>Befektetési jegyek</t>
  </si>
  <si>
    <t>Egyéb</t>
  </si>
  <si>
    <t>2002</t>
  </si>
  <si>
    <t>1998</t>
  </si>
  <si>
    <t>1999</t>
  </si>
  <si>
    <t>2000</t>
  </si>
  <si>
    <t>2001</t>
  </si>
  <si>
    <t>2003</t>
  </si>
  <si>
    <t>2004</t>
  </si>
  <si>
    <t>2005</t>
  </si>
  <si>
    <t xml:space="preserve"> Működési céltartalék</t>
  </si>
  <si>
    <t xml:space="preserve"> Fedezeti céltartalék</t>
  </si>
  <si>
    <t xml:space="preserve"> Likviditási és kockázati céltartalék</t>
  </si>
  <si>
    <t xml:space="preserve"> Meg nem fizetett tagdíjak tartaléka</t>
  </si>
  <si>
    <t>Portfolió összesen</t>
  </si>
  <si>
    <t>Vagyonkezelői díjak</t>
  </si>
  <si>
    <t>Letétkezelői díjak</t>
  </si>
  <si>
    <t>Marketing-, hirdetés-, propaganda- és reklámköltség</t>
  </si>
  <si>
    <t>Tagok által fizetett tagdíj</t>
  </si>
  <si>
    <t>Utólag befolyt tagdíjak</t>
  </si>
  <si>
    <t xml:space="preserve">Befektetési tevékenység bevételei összesen </t>
  </si>
  <si>
    <t xml:space="preserve">Befektetési tevékenység ráfordítási összesen </t>
  </si>
  <si>
    <t xml:space="preserve">Befektetési tevékenység eredménye </t>
  </si>
  <si>
    <t xml:space="preserve"> Összesen</t>
  </si>
  <si>
    <t>n/a</t>
  </si>
  <si>
    <t xml:space="preserve"> Pénztári szektor</t>
  </si>
  <si>
    <t>Tartalomjegyzék</t>
  </si>
  <si>
    <t>Módszertani megjegyzések</t>
  </si>
  <si>
    <t>Magánnyugdíjpénztárak</t>
  </si>
  <si>
    <t>mnyp(1)</t>
  </si>
  <si>
    <t>mnyp(2)</t>
  </si>
  <si>
    <t>mnyp(3)</t>
  </si>
  <si>
    <t>mnyp(4)</t>
  </si>
  <si>
    <t>mnyp(5)</t>
  </si>
  <si>
    <t>mnyp(6)</t>
  </si>
  <si>
    <t>mnyp(7)</t>
  </si>
  <si>
    <t>Önkéntes nyugdíjpénztárak</t>
  </si>
  <si>
    <t>Vissza a tartalomjegyzékre</t>
  </si>
  <si>
    <t>1994</t>
  </si>
  <si>
    <t>1995</t>
  </si>
  <si>
    <t>1996</t>
  </si>
  <si>
    <t>1997</t>
  </si>
  <si>
    <t>Elhalálozott</t>
  </si>
  <si>
    <t>önyp(1)</t>
  </si>
  <si>
    <t>önyp(2)</t>
  </si>
  <si>
    <t>önyp(3)</t>
  </si>
  <si>
    <t>önyp(4)</t>
  </si>
  <si>
    <t>önyp(5)</t>
  </si>
  <si>
    <t>önyp(6)</t>
  </si>
  <si>
    <t>önyp(7)</t>
  </si>
  <si>
    <t>Felügyeleti díj</t>
  </si>
  <si>
    <t>Egészségpénztárak</t>
  </si>
  <si>
    <t>ep(1)</t>
  </si>
  <si>
    <t>ep(2)</t>
  </si>
  <si>
    <t>ep(3)</t>
  </si>
  <si>
    <t>ep(4)</t>
  </si>
  <si>
    <t>ep(5)</t>
  </si>
  <si>
    <t>Önsegélyező pénztárak</t>
  </si>
  <si>
    <t>ösp(1)</t>
  </si>
  <si>
    <t>ösp(2)</t>
  </si>
  <si>
    <t>ösp(3)</t>
  </si>
  <si>
    <t>ösp(4)</t>
  </si>
  <si>
    <t>ösp(5)</t>
  </si>
  <si>
    <t>2006</t>
  </si>
  <si>
    <t>2007</t>
  </si>
  <si>
    <t>Az egészség- és önsegélyező pénztárak által nyújtható szolgáltatások 2007. június 1-től megváltoztak, ezért a szolgáltatási táblákat az új adattartalomnak megfelelően közöljük.</t>
  </si>
  <si>
    <t xml:space="preserve">Elhalálozott </t>
  </si>
  <si>
    <t>Átlépő más pénztárból</t>
  </si>
  <si>
    <t>Átlépő más pénztárba</t>
  </si>
  <si>
    <t>Egyéb megszűnés</t>
  </si>
  <si>
    <t>Ebből: szüneteltető</t>
  </si>
  <si>
    <t>Szolgáltatásban részesült</t>
  </si>
  <si>
    <t xml:space="preserve">Visszalépett </t>
  </si>
  <si>
    <t>Időszak elején</t>
  </si>
  <si>
    <t xml:space="preserve">Átlépő más pénztárból </t>
  </si>
  <si>
    <t xml:space="preserve">Átlépő más pénztárba </t>
  </si>
  <si>
    <t>Technikai eltérések</t>
  </si>
  <si>
    <t>Technikai eltérés</t>
  </si>
  <si>
    <t>Magánnyugdíjpénztár</t>
  </si>
  <si>
    <t>Önkéntes nyugdíjpénztár</t>
  </si>
  <si>
    <t>Önkéntes kölcsönös egészségpénztár</t>
  </si>
  <si>
    <t>Önkéntes kölcsönös önsegélyező pénztár</t>
  </si>
  <si>
    <t>2008.I. negyedév</t>
  </si>
  <si>
    <t>Bevételek (befizetések) összesen</t>
  </si>
  <si>
    <t>2. Azonosított, egyéni számlán jóváírt tagdíj bevételek összesen</t>
  </si>
  <si>
    <t>2.1 Kötelező tagdíjbevételek</t>
  </si>
  <si>
    <t>2.2 Tagdíjkiegészítések</t>
  </si>
  <si>
    <t>2.3 Meg nem fizetett tagdíjak miatti tartalékképzés (-)</t>
  </si>
  <si>
    <t>2.4 Utólag befolyt tagdíjak</t>
  </si>
  <si>
    <t>Munkáltatói tagdíj hozzájárulás</t>
  </si>
  <si>
    <t>Meg nem fizetett tagdíjak miatti tartalékképzés (-)</t>
  </si>
  <si>
    <t>Pénztári alkalmazottak munkabére és közterhei</t>
  </si>
  <si>
    <t>Pénztári tisztségviselők tiszteletdíja és közterhei</t>
  </si>
  <si>
    <t>Adminisztrációs és nyilvántartási feladatokat ellátó szervezetnek fizetett díjak</t>
  </si>
  <si>
    <t>Egyösszegű kifizetés</t>
  </si>
  <si>
    <t>Járadékszolgáltatás</t>
  </si>
  <si>
    <t>Szolgáltatási kiadások összesen</t>
  </si>
  <si>
    <t>Azonosított, egyéni számlán jóváírt tagdíj bevételek összesen</t>
  </si>
  <si>
    <t>2001. I. negyedév</t>
  </si>
  <si>
    <t>Működési költségek és ráfordítások összesen</t>
  </si>
  <si>
    <t>Anyagjellegű ráfordítások</t>
  </si>
  <si>
    <t>Tagszervezéssel kapcsolatos ügynöki költségek</t>
  </si>
  <si>
    <t>Könyvvizsgálat díja</t>
  </si>
  <si>
    <t>Aktuáriusi díj</t>
  </si>
  <si>
    <t>Szaktanácsadás díja</t>
  </si>
  <si>
    <t>Egyéb (külön soron nem nevesített) működési költségek</t>
  </si>
  <si>
    <t>2008. I. negyedév</t>
  </si>
  <si>
    <t xml:space="preserve">2008. I. negyedév </t>
  </si>
  <si>
    <t xml:space="preserve">2008. II. negyedév </t>
  </si>
  <si>
    <t>n.a.</t>
  </si>
  <si>
    <t>Garancia díj</t>
  </si>
  <si>
    <t>Egyéb (külön soron nem nevesített) működési költségek, ráfordítások</t>
  </si>
  <si>
    <t>Működéssel kapcsolatos ráfordítások</t>
  </si>
  <si>
    <t>Adminisztrációs és nyilvántartási feladatokat ellátó szervezetnek fizetett díj (számla alapján)</t>
  </si>
  <si>
    <t>Tagszervezéssel kapcsolatos ügynöki díj (számla alapján)</t>
  </si>
  <si>
    <t>Könyvvizsgálat díja (számla alapján)</t>
  </si>
  <si>
    <t>Aktuáriusi díj (számla alapján)</t>
  </si>
  <si>
    <t>Szaktanácsadás díja (számla alapján)</t>
  </si>
  <si>
    <t>Személyi jellegű ráfordítások</t>
  </si>
  <si>
    <t>ebből:  bérköltség</t>
  </si>
  <si>
    <t>állományba nem tartozók munkadíja</t>
  </si>
  <si>
    <t>személyi jellegű egyéb kifizetések</t>
  </si>
  <si>
    <t>bérjárulékok</t>
  </si>
  <si>
    <t>Felügyelettel kapcsolatos ráfordítások</t>
  </si>
  <si>
    <t>Garancia Alappal kapcsolatos ráfordítások</t>
  </si>
  <si>
    <t xml:space="preserve">A pénztárak számának alakulása </t>
  </si>
  <si>
    <t>p(1)</t>
  </si>
  <si>
    <t>Meg nem fizetett tagdíjak miatt tartalékképzés (-)</t>
  </si>
  <si>
    <t>Ideiglenesen munkajövedelemmel nem rendelkező tag részére befizetett tagdíj célú támogatás</t>
  </si>
  <si>
    <t>Tagdíj kiegészítések</t>
  </si>
  <si>
    <t>2008. 
I. negyedév</t>
  </si>
  <si>
    <t>2008. 
I. félév</t>
  </si>
  <si>
    <t>Magánnyugdíjpénztári vagyon (könyv szerinti értéken)</t>
  </si>
  <si>
    <t>Tagoknak, kedvezményezetteknek nyújtott pénztári szolgáltatások (-)</t>
  </si>
  <si>
    <t>Önkéntes nyugdíjpénztári vagyon (könyv szerinti értéken)</t>
  </si>
  <si>
    <t xml:space="preserve">2002 </t>
  </si>
  <si>
    <t>Munkáltatói tagdíj-hozzájárulás</t>
  </si>
  <si>
    <t>Tagok egyéb befizetései</t>
  </si>
  <si>
    <t xml:space="preserve">Tagdíj jellegű bevételek összesen </t>
  </si>
  <si>
    <t>2002.</t>
  </si>
  <si>
    <t>Kilépő</t>
  </si>
  <si>
    <t>Időszak végén összesen</t>
  </si>
  <si>
    <t xml:space="preserve">Ebből: tagdíjfizetést szüneteltető </t>
  </si>
  <si>
    <t>Tagdíjbevételek összesen</t>
  </si>
  <si>
    <t>Támogatóktól befolyt összeg</t>
  </si>
  <si>
    <t>Szolgáltatások kiadásai</t>
  </si>
  <si>
    <t>Anyagjellegű kiadások</t>
  </si>
  <si>
    <t>Személyi jellegű kiadások</t>
  </si>
  <si>
    <t>Kisértékű tárgyi eszközök beszerzése</t>
  </si>
  <si>
    <t>Egyéb kiadások</t>
  </si>
  <si>
    <t>Beruházások, felújítások</t>
  </si>
  <si>
    <t>Összesen</t>
  </si>
  <si>
    <t>Fedezeti alap</t>
  </si>
  <si>
    <t>Működési alap</t>
  </si>
  <si>
    <t>Likviditási alap</t>
  </si>
  <si>
    <t>2008. I. félév</t>
  </si>
  <si>
    <t>egészségügyi szolgáltatások</t>
  </si>
  <si>
    <t>Kiegészítő egészségbiztosítási szolgáltatások</t>
  </si>
  <si>
    <t>otthoni gondozás</t>
  </si>
  <si>
    <t>társadalombiztosítási ellátás keretében igénybe vehető egészségügyi szolgáltatások kiegészítése</t>
  </si>
  <si>
    <t>természetgyógyászati szolgáltatások</t>
  </si>
  <si>
    <t>otthoni gondozás támogatása</t>
  </si>
  <si>
    <t xml:space="preserve">gyógytorna, gyógymasszázs, fizioterápiás kezelések </t>
  </si>
  <si>
    <t>gyógyterápiás kezelések és gyógyterápiás intézet egészégügyi szolgáltatása</t>
  </si>
  <si>
    <t>közfürdő által nyújtott gyógykezelés</t>
  </si>
  <si>
    <t>rekreációs üdülés, gyógyüdülés és egészségügyi üdülés</t>
  </si>
  <si>
    <t>vak személyekkel kapcsolatos ellátások</t>
  </si>
  <si>
    <t>közfürdők fürdőgyógyászati részlege által nyújtott gyógykezelések</t>
  </si>
  <si>
    <t>vak személy részére vásárolt speciális könyvek vételárának támogatása</t>
  </si>
  <si>
    <t>sporttevékenységhez közvetlenül kapcsolódó kiadások (pl. pálya-, uszoda-, terem-, foglalkozáson részvételre jogosító stb. bérlet)</t>
  </si>
  <si>
    <t>vakvezető kutyával összefüggésben felmerült költségek támogatása</t>
  </si>
  <si>
    <t>aktív testmozgást segítő sporteszköz vásárlásának támogatása</t>
  </si>
  <si>
    <t>megváltozott egészségi állapotú személyek életvitelét megkönnyítő speciális eszközök vételárának, valamint lakókörnyezetük szükségleteihez igazodó átalakításának költségtámogatása</t>
  </si>
  <si>
    <t>braille írással készült könyvek, magazinok árának a támogatása</t>
  </si>
  <si>
    <t>sporttevékenységhez kapcsolódó kiadások támogatása</t>
  </si>
  <si>
    <t>mozgáskorlátozott, megváltozott egészségi állapotú személyek életvitelét megkönnyítő speciális eszközök árának támogatása, lakókörnyezetük szükségleteikhez igazodó átalakítása költségein</t>
  </si>
  <si>
    <t>szenvedélybetegségekről való leszoktatásra irányuló kezelések</t>
  </si>
  <si>
    <t>egészségpénztár egészségügyi célú önsegélyező feladatának ellátása körében nyújtott szolgáltatás</t>
  </si>
  <si>
    <t>e.ügyi szolgáltató, vagy természetgyógyász által nyújtott (1. szenvedélybetegségekről való leszoktatásra irányuló kezelések, 2. méregtelenítő kúra, 3. léböjt kúra, 4. preventív kúra mozg</t>
  </si>
  <si>
    <t>gyógyszer vételárának kiegészítő önsegélyező szolgáltatási körbe tartozó támogatása</t>
  </si>
  <si>
    <t>gyógyszer árának támogatása</t>
  </si>
  <si>
    <t>gyógyászati segédeszköz vételárának kiegészítő önsegélyező szolgáltatási körbe tartozó támogatása</t>
  </si>
  <si>
    <t>gyógyászati segédeszköz árának támogatása</t>
  </si>
  <si>
    <t>kieső jövedelem teljes vagy részleges pótlása betegség miatti keresőképtelenség esetén</t>
  </si>
  <si>
    <t>pénztártag betegség miatt keresőképtelensége esetén a kieső jövedelmének eseti, teljes vagy részbeni pótlása</t>
  </si>
  <si>
    <t>hátramaradottak segélyezése halál esetén</t>
  </si>
  <si>
    <t>pénztártag betegség miatt keresőképtelensége esetén a kieső jövedelmének rendszeres (járadékjellegű), teljes vagy részbeni pótlása</t>
  </si>
  <si>
    <t>vizitdíj</t>
  </si>
  <si>
    <t>a pénztártag vagy közeli hozzátartozója halála esetén a hátramaradottak eseti segélyezése</t>
  </si>
  <si>
    <t>kórházi ápolási díj</t>
  </si>
  <si>
    <t>a pénztártag vagy közeli hozzátartozója halála esetén a hátramaradottak rendszeres (járadékjellegű) segélyezése</t>
  </si>
  <si>
    <t>gyógyüdülés, egészségügyi üdülés</t>
  </si>
  <si>
    <t>Életmódjavító egészségpénztári szolgáltatások</t>
  </si>
  <si>
    <t>rekreációs üdülés</t>
  </si>
  <si>
    <t>sporteszközök vásárlásának támogatása</t>
  </si>
  <si>
    <t>életmódjavítást elősegítő kúrák</t>
  </si>
  <si>
    <t>gyógyszer vételárának az életmódjavító önsegélyező szolgáltatási körbe tartozó támogatása</t>
  </si>
  <si>
    <t>gyógyászati segédeszköz vételárának az életmódjavító önsegélyező szolgáltatási körbe tartozó támogatása</t>
  </si>
  <si>
    <t xml:space="preserve"> Fedezeti alap</t>
  </si>
  <si>
    <t xml:space="preserve"> Működési alap</t>
  </si>
  <si>
    <t xml:space="preserve"> Likviditási alap</t>
  </si>
  <si>
    <t>2007. 05. 31-ig</t>
  </si>
  <si>
    <t>2007. 05. 31-től</t>
  </si>
  <si>
    <t>eseti jellegű</t>
  </si>
  <si>
    <t>rendszeres (járadék jellegű)</t>
  </si>
  <si>
    <t>Kiegészítő önsegélyező szolgáltatások</t>
  </si>
  <si>
    <t>Életmódjavító önsegélyező pénztári szolgáltatások</t>
  </si>
  <si>
    <t>2002.
 I. negyedév</t>
  </si>
  <si>
    <t>2002.
 I. félév</t>
  </si>
  <si>
    <t>2002. 
I-III. negyedév</t>
  </si>
  <si>
    <t>2002.
I-IV. negyedév</t>
  </si>
  <si>
    <t>mnyp(2a)</t>
  </si>
  <si>
    <t>mnyp(4a)</t>
  </si>
  <si>
    <t>mnyp(6a)</t>
  </si>
  <si>
    <t>önyp(2a)</t>
  </si>
  <si>
    <t>önyp(3a)</t>
  </si>
  <si>
    <t>önyp(4a)</t>
  </si>
  <si>
    <t>önyp(6a)</t>
  </si>
  <si>
    <t>(Válasszon a kék színnel jelölt cimek közül!)</t>
  </si>
  <si>
    <t>A magánnyugdíjpénztári portfolió előzetes (nem auditált) adatai piaci értéken az időszak végén (milliárd Ft)</t>
  </si>
  <si>
    <t>2008.
I. félév</t>
  </si>
  <si>
    <t>Az önkéntes nyugdíjpénztári portfolió előzetes (nem auditált) adatai piaci értéken az időszak végén (milliárd Ft)</t>
  </si>
  <si>
    <t>2003.
 I. negyedév</t>
  </si>
  <si>
    <t>2003.
 I. félév</t>
  </si>
  <si>
    <t>2003. 
I-III. negyedév</t>
  </si>
  <si>
    <t>2003.
I-IV. negyedév</t>
  </si>
  <si>
    <t>2004.
 I. negyedév</t>
  </si>
  <si>
    <t>2004.
 I. félév</t>
  </si>
  <si>
    <t>2004. 
I-III. negyedév</t>
  </si>
  <si>
    <t>2004.
I-IV. negyedév</t>
  </si>
  <si>
    <t>2005.
 I. negyedév</t>
  </si>
  <si>
    <t>2005.
 I. félév</t>
  </si>
  <si>
    <t>2005. 
I-III. negyedév</t>
  </si>
  <si>
    <t>2005.
I-IV. negyedév</t>
  </si>
  <si>
    <t>2006.
 I. negyedév</t>
  </si>
  <si>
    <t>2006.
 I. félév</t>
  </si>
  <si>
    <t>2006. 
I-III. negyedév</t>
  </si>
  <si>
    <t>2006.
I-IV. negyedév</t>
  </si>
  <si>
    <t>2007.
 I. negyedév</t>
  </si>
  <si>
    <t>2007.
 I. félév</t>
  </si>
  <si>
    <t>2007. 
I-III. negyedév</t>
  </si>
  <si>
    <t>2007.
I-IV. negyedév</t>
  </si>
  <si>
    <t>2008.
 I. negyedév</t>
  </si>
  <si>
    <t>2008.
 I. félév</t>
  </si>
  <si>
    <t>2001.
 I. félév</t>
  </si>
  <si>
    <t>2001. 
I-III. negyedév</t>
  </si>
  <si>
    <t>2001.
I-IV. negyedév</t>
  </si>
  <si>
    <t>Sorkód</t>
  </si>
  <si>
    <t>1.</t>
  </si>
  <si>
    <t>Munkanélküliek segélyezése</t>
  </si>
  <si>
    <t>2.</t>
  </si>
  <si>
    <t>Keresőképtelenek (megváltozott munkaképesség, szülés, beteg gyermek ápolása miatt, stb. keresőképtelenek) segélyezése</t>
  </si>
  <si>
    <t>1.1</t>
  </si>
  <si>
    <t>Gyermekekkel kapcsolatos ellátások</t>
  </si>
  <si>
    <t>3.</t>
  </si>
  <si>
    <t>Lakásfenntartási támogatás</t>
  </si>
  <si>
    <t>1.1.1</t>
  </si>
  <si>
    <t>Gyermek születéséhez kapcsolódó ellátások</t>
  </si>
  <si>
    <t>4.</t>
  </si>
  <si>
    <t>Rendszeres szociális segély</t>
  </si>
  <si>
    <t>1.1.2</t>
  </si>
  <si>
    <t>5.</t>
  </si>
  <si>
    <t>Átmeneti segély</t>
  </si>
  <si>
    <t>1.2</t>
  </si>
  <si>
    <t>Munkanélküliségi ellátások</t>
  </si>
  <si>
    <t>6.</t>
  </si>
  <si>
    <t>Egyéb jogszabály által előírt szociális kötelezettségek alapján biztosított kiegészítő ellátások</t>
  </si>
  <si>
    <t>1.3</t>
  </si>
  <si>
    <t>Tűz és elemi károkhoz kapcsolódó segélyek</t>
  </si>
  <si>
    <t>7.</t>
  </si>
  <si>
    <t>Gyermeknevelési támogatás</t>
  </si>
  <si>
    <t>1.4</t>
  </si>
  <si>
    <t>Betegséghez, egészségi állapothoz kapcsolódó segélyek</t>
  </si>
  <si>
    <t>8.</t>
  </si>
  <si>
    <t>Gyógyszer árának támogatása</t>
  </si>
  <si>
    <t>1.5</t>
  </si>
  <si>
    <t>Vak személyek részére vásárolt speciális könyvek vételárának támogatása</t>
  </si>
  <si>
    <t>9.</t>
  </si>
  <si>
    <t>Gyógyászati segédeszköz árának támogatása</t>
  </si>
  <si>
    <t>1.6</t>
  </si>
  <si>
    <t>Megváltozott egészségi állapotú személyek életvitelét megkönnyítő speciális eszközök vételárának, valamint lakókörnyezetük szükségleteihez igazodó átalakításának költségtámogatása</t>
  </si>
  <si>
    <t>10.</t>
  </si>
  <si>
    <t>Ápolási segély</t>
  </si>
  <si>
    <t>1.7</t>
  </si>
  <si>
    <t>Vakvezető kutyával összefüggésben felmerült költségek támogatása</t>
  </si>
  <si>
    <t>11.</t>
  </si>
  <si>
    <t>Temetési segély</t>
  </si>
  <si>
    <t>1.8</t>
  </si>
  <si>
    <t>Gyógyszer vételárának támogatása</t>
  </si>
  <si>
    <t>12.</t>
  </si>
  <si>
    <t>A pénztártag vagy közeli hozzátartozója halála esetén a hátramaradottak segélyezése</t>
  </si>
  <si>
    <t>1.9</t>
  </si>
  <si>
    <t>Gyógyászati segédeszköz vételárának támogatása</t>
  </si>
  <si>
    <t>1.10</t>
  </si>
  <si>
    <t>Hátramaradottak segélyezése halál esetén</t>
  </si>
  <si>
    <t>1.11</t>
  </si>
  <si>
    <t>Vizitdíj</t>
  </si>
  <si>
    <t>1.12</t>
  </si>
  <si>
    <t>Kórházi ápolási díj</t>
  </si>
  <si>
    <t>2.1</t>
  </si>
  <si>
    <t>Ebből. gyógyszernek nem minösülő gyógyhatású termékek vételárának támogatása</t>
  </si>
  <si>
    <t>2.2</t>
  </si>
  <si>
    <t>Gyógyteák vételárának támogatása</t>
  </si>
  <si>
    <t>2.3</t>
  </si>
  <si>
    <t>1.1.</t>
  </si>
  <si>
    <t>1.2.</t>
  </si>
  <si>
    <t>1.3.</t>
  </si>
  <si>
    <t>1.4.</t>
  </si>
  <si>
    <t>1.5.</t>
  </si>
  <si>
    <t>1.5.1.</t>
  </si>
  <si>
    <t>1.5.2.</t>
  </si>
  <si>
    <t>1.7.</t>
  </si>
  <si>
    <t>1.8.</t>
  </si>
  <si>
    <t>1.9.</t>
  </si>
  <si>
    <t>13.</t>
  </si>
  <si>
    <t>1.9.1.</t>
  </si>
  <si>
    <t>14.</t>
  </si>
  <si>
    <t>1.9.2.</t>
  </si>
  <si>
    <t>15.</t>
  </si>
  <si>
    <t>1.9.3.</t>
  </si>
  <si>
    <t>16.</t>
  </si>
  <si>
    <t>1.9.4.</t>
  </si>
  <si>
    <t>17.</t>
  </si>
  <si>
    <t>1.9.5.</t>
  </si>
  <si>
    <t>18.</t>
  </si>
  <si>
    <t>1.9.6.</t>
  </si>
  <si>
    <t>19.</t>
  </si>
  <si>
    <t>1.10.</t>
  </si>
  <si>
    <t>2.1.</t>
  </si>
  <si>
    <t>2.2.</t>
  </si>
  <si>
    <t>2.3.</t>
  </si>
  <si>
    <t>2.4.</t>
  </si>
  <si>
    <t>2.5.</t>
  </si>
  <si>
    <t>2.6.</t>
  </si>
  <si>
    <t xml:space="preserve">2008. 
I. negyedév </t>
  </si>
  <si>
    <t xml:space="preserve">2008. 
II. negyedév </t>
  </si>
  <si>
    <t>Nevelési, évkezdési, tanévkezdési (beiskolázási támogatás)</t>
  </si>
  <si>
    <t>ep(5) Egészségpénztárak szolgáltatási adatai (millió Ft)</t>
  </si>
  <si>
    <t>A taglétszámot bemutató táblák esetén az egyéb megszűnés soron a tag számára történő egyösszegű kifizetés miatti megszűnés, hontalan vagy harmadik állampolgár döntése szerinti megszűnés szerepel.</t>
  </si>
  <si>
    <t xml:space="preserve">Pénztárak száma (db) </t>
  </si>
  <si>
    <t>mnyp(1) Magánnyugdíjpénztári taglétszám (ezer fő)</t>
  </si>
  <si>
    <t>Magánnyugdíjpénztári taglétszám (ezer fő)</t>
  </si>
  <si>
    <t>önyp(1) Önkéntes nyugdíjpénztári taglétszám (ezer fő)</t>
  </si>
  <si>
    <t>Önkéntes nyugdíjpénztári taglétszám (ezer fő)</t>
  </si>
  <si>
    <t xml:space="preserve">ep(1) Egészségpénztárak taglétszáma (ezer fő) </t>
  </si>
  <si>
    <t xml:space="preserve">Egészségpénztárak taglétszáma (ezer fő) </t>
  </si>
  <si>
    <t>ösp(1) Önsegélyező pénztárak taglétszáma (ezer fő)</t>
  </si>
  <si>
    <t>Önsegélyező pénztárak taglétszáma (ezer fő)</t>
  </si>
  <si>
    <t>2008.
III. negyedév</t>
  </si>
  <si>
    <t>2008. III. negyedév</t>
  </si>
  <si>
    <t>2008. I-III. negyedév</t>
  </si>
  <si>
    <t>2008.
I-III. negyedév</t>
  </si>
  <si>
    <t>2008.
 III. negyedév</t>
  </si>
  <si>
    <t>Egyéb(+,-) *</t>
  </si>
  <si>
    <t>2008. I-III.
negyedév</t>
  </si>
  <si>
    <t>Működési célú bevételek összesen</t>
  </si>
  <si>
    <t>Szokásos működési tevékenység eredménye (+/-)</t>
  </si>
  <si>
    <t xml:space="preserve">Pénztár által folyósított szolgáltatás </t>
  </si>
  <si>
    <t>Biztosító intézettől vásárolt járadék szolgáltatás</t>
  </si>
  <si>
    <t>mnyp(3a)</t>
  </si>
  <si>
    <t>2008. I-III. 
negyedév</t>
  </si>
  <si>
    <t>1. Azonosítatlan befizetések (függő tételek) a tárgyidőszakban</t>
  </si>
  <si>
    <t>mnyp(6) Magánnyugdíjpénztári vagyon auditált adatai könyv szerinti értéken az év végén (milliárd Ft)</t>
  </si>
  <si>
    <t>Magánnyugdíjpénztári vagyon auditált adatai könyv szerinti értéken az év végén (milliárd Ft)</t>
  </si>
  <si>
    <t>önyp(6) Önkéntes nyugdíjpénztári vagyon auditált adatai könyv szerinti értéken az év végén (milliárd Ft)</t>
  </si>
  <si>
    <t>Önkéntes nyugdíjpénztári vagyon auditált adatai könyv szerinti értéken az év végén (milliárd Ft)</t>
  </si>
  <si>
    <t>2008.
I-IV. negyedév</t>
  </si>
  <si>
    <t>2008.
I-IV. 
negyedév</t>
  </si>
  <si>
    <t>2008. 
I-IV. negyedév</t>
  </si>
  <si>
    <t>2008. IV.
 negyedév</t>
  </si>
  <si>
    <t>2008.
I- IV. negyedév</t>
  </si>
  <si>
    <t>2008. I-IV.
negyedév</t>
  </si>
  <si>
    <t>2008.
IV. negyedév</t>
  </si>
  <si>
    <t>Tagoknak, kedvezményezetteknek nyújtott pénztári szolgáltatások</t>
  </si>
  <si>
    <t>*A "Tagoknak, kedvezményezetteknek visszatérítés" soron szereplő értékek  visszamenőlegesen módosultak  2002-2007 között , mert a kategória bővebb adattartalmat jelenít meg mostantól,  kibővült az egyéni számlán feltüntetett, tagoknak , kedvezményezetteknek, munkáltatóknak nyújtott visszatérítéssel.</t>
  </si>
  <si>
    <t>Tagoknak, kedvezményezetteknek visszatérítés *</t>
  </si>
  <si>
    <t>Back to Contents</t>
  </si>
  <si>
    <t>Description</t>
  </si>
  <si>
    <t>Line code</t>
  </si>
  <si>
    <t xml:space="preserve">Health care services </t>
  </si>
  <si>
    <t xml:space="preserve">Home care </t>
  </si>
  <si>
    <t xml:space="preserve">Homeopathic services </t>
  </si>
  <si>
    <t xml:space="preserve">Therapeutic exercise, massage and physiotherapy </t>
  </si>
  <si>
    <t>Balneotherapy, walk-in hospitals for persons with impaired mobility, spa-hospitals, sanatoria, rehabilitation centres and climatic health care centres, curative drinking halls and therapeutic caves</t>
  </si>
  <si>
    <t xml:space="preserve">Recreational holiday, rehabilitation and therapeutic holiday services </t>
  </si>
  <si>
    <t xml:space="preserve">Medical treatment provided by therapeutic sections of public baths </t>
  </si>
  <si>
    <t>Expenditures directly related to sport activities  (e.g. passes entitling participation in exercises held in sports facilities, tracks, courses, swimming pools, gym halls, etc.)</t>
  </si>
  <si>
    <t xml:space="preserve">Subsidized purchase of sports equipment for active exercise </t>
  </si>
  <si>
    <t xml:space="preserve">Subsidy of books and magazines printed in Braille </t>
  </si>
  <si>
    <t xml:space="preserve">Subsidy for special equipment facilitating the normal way of life of persons with impaired mobility or in weak health condition and for equipment for the adaptation of their living environment to their special needs </t>
  </si>
  <si>
    <t xml:space="preserve">Subsidy for keeping guide dogs for the blind </t>
  </si>
  <si>
    <t xml:space="preserve">Cures offered by health-care provider or homeopaths for 1. addiction related treatment 2. detoxification 3. liquid diet 4. preventive cure </t>
  </si>
  <si>
    <t xml:space="preserve">Subsidy for pharmaceuticals </t>
  </si>
  <si>
    <t>Subsidy for medical aids</t>
  </si>
  <si>
    <t xml:space="preserve">Supplementing part or whole of income lost due to illness-related inability to work, on a case-by-case basis  </t>
  </si>
  <si>
    <t xml:space="preserve">Supplementing part or whole of income lost due to illness-related inability to work, on a regular basis (allowance type) </t>
  </si>
  <si>
    <t xml:space="preserve">Case-by-case aid granted to survivors of a  fund-member or of the fund-member's close relative </t>
  </si>
  <si>
    <t xml:space="preserve">Regular (allowance type) aid granted to survivors of the fund member or of the fund member's close relative </t>
  </si>
  <si>
    <t xml:space="preserve">Unemployment allowance </t>
  </si>
  <si>
    <t xml:space="preserve">Aid to persons unable to earn income (due to disabilities, giving birth, caring for sick children, etc.) </t>
  </si>
  <si>
    <t>Support for housing expenditures</t>
  </si>
  <si>
    <t xml:space="preserve">Regular social benefits </t>
  </si>
  <si>
    <t xml:space="preserve">Temporary aid </t>
  </si>
  <si>
    <t xml:space="preserve">Supplementary assistance based on the obligation to provide social assistance, provided for by other legal regulations </t>
  </si>
  <si>
    <t xml:space="preserve">Child raising support </t>
  </si>
  <si>
    <t xml:space="preserve">Support for the purchase of medicines </t>
  </si>
  <si>
    <t xml:space="preserve">Support for the purchase of medical aids </t>
  </si>
  <si>
    <t xml:space="preserve">Aid for home care </t>
  </si>
  <si>
    <t xml:space="preserve">Funeral aid </t>
  </si>
  <si>
    <t xml:space="preserve">Aid for survivors in case of death of the  fund member or close relative of the fund member </t>
  </si>
  <si>
    <t>2009. 
I. negyedév</t>
  </si>
  <si>
    <t>2009.
 I. negyedév</t>
  </si>
  <si>
    <t xml:space="preserve">2009. I. negyedév </t>
  </si>
  <si>
    <t>2009. I. negyedév</t>
  </si>
  <si>
    <t>2009 .I. negyedév</t>
  </si>
  <si>
    <t xml:space="preserve">2009. 
I. negyedév </t>
  </si>
  <si>
    <t>2008.
 IV.negyedév</t>
  </si>
  <si>
    <t>A tábla felülvizsgálatát követően az értékek 2002-2007 között módosításra kerültek.</t>
  </si>
  <si>
    <t>Megjegyzések:</t>
  </si>
  <si>
    <t>2008 .
II. negyedév</t>
  </si>
  <si>
    <t>2008. 
I-III. negyedév</t>
  </si>
  <si>
    <t>2008.
 I-III. negyedév</t>
  </si>
  <si>
    <t xml:space="preserve">             állományba nem tartozók munkadíja</t>
  </si>
  <si>
    <t xml:space="preserve">             személyi jellegű egyéb kifizetések</t>
  </si>
  <si>
    <t>2008.
I. negyedév</t>
  </si>
  <si>
    <t>2008. I-IV. negyedév</t>
  </si>
  <si>
    <t xml:space="preserve">ebből: Rokkant, nyugellátottá vált </t>
  </si>
  <si>
    <t xml:space="preserve">    Munkáltató által tag javára történő kiegészítés</t>
  </si>
  <si>
    <t xml:space="preserve">    Tag saját tagdíjának kiegészítése</t>
  </si>
  <si>
    <t>2008.
 I-IV. negyedév</t>
  </si>
  <si>
    <t xml:space="preserve"> ebből: Munkáltató által a tag javára történő kiegészítés</t>
  </si>
  <si>
    <t>Portfólió összesen</t>
  </si>
  <si>
    <t xml:space="preserve">Működéssel kapcsolatos ráfordítások összesen </t>
  </si>
  <si>
    <t xml:space="preserve">Befizetések összesen </t>
  </si>
  <si>
    <t>Magánnyugdíjpénztári tagdíjbevételek auditált adatai évenként (milliárd Ft)</t>
  </si>
  <si>
    <t>A magánnyugdíjpénztári tagdíjbevételek előzetes (nem auditált) kumulált adatai negyedévente (milliárd Ft)</t>
  </si>
  <si>
    <t>Magánnyugdíjpénztári szolgáltatási kiadások és az egyéni és szolgáltatási számláról történő visszatérítések (milliárd Ft)</t>
  </si>
  <si>
    <t>Magánnyugdíjpénztári szolgáltatási kiadások és kifizetések kumulált adatai negyedévente (milliárd Ft)</t>
  </si>
  <si>
    <t>Magánnyugdíjpénztárak műkdödési eredményének auditált adatai (milliárd Ft)</t>
  </si>
  <si>
    <t>Magánnyugdíjpénztárak működési eredményének előzetes (nem auditált) kumulált adatai (milliárd Ft)</t>
  </si>
  <si>
    <t>Magánnyugdíjpénztári befektetési tevékenység eredménye (milliárd Ft)</t>
  </si>
  <si>
    <t>Céltartalékok állománya a magánnyugdíjpénztáraknál (milliárd Ft)</t>
  </si>
  <si>
    <t>Önkéntes nyugdíjpénztári tagdíjbevételek auditált adatai évenként (milliárd Ft)</t>
  </si>
  <si>
    <t>Az önkéntes nyugdíjpénztári tagdíjbevételek előzetes (nem auditált) kumulált adatai negyedévente (milliárd Ft)</t>
  </si>
  <si>
    <t>Önkéntes nyugdíjpénztári szolgáltatási kiadások és az egyéni és szolgáltatási számláról történő visszatérítések (milliárd Ft) (auditált adatok)</t>
  </si>
  <si>
    <t>Az önkéntes nyugdíjpénztári szolgáltatási kiadások és kifizetések kumulált adatai negyedévente (milliárd forint)</t>
  </si>
  <si>
    <t>Önkéntes nyugdíjpénztárak működési eredményének auditált adatai (milliárd Ft)</t>
  </si>
  <si>
    <t>Önkéntes nyugdíjpénztárak működési eredményének előzetes (nem auditált) kumulált adatai (milliárd Ft)</t>
  </si>
  <si>
    <t>Önkéntes nyugdíjpénztári befektetési tevékenység eredménye (milliárd Ft)</t>
  </si>
  <si>
    <t>Céltartalékok állománya az önkéntes nyugdíjpénztáraknál (milliárd Ft)</t>
  </si>
  <si>
    <t xml:space="preserve">Egészségpénztárak tagdíj jellegű bevételei és szolgáltatási kifizetések (milliárd Ft) </t>
  </si>
  <si>
    <t xml:space="preserve">Egészségpénztárak működési jellegű kiadásai (milliárd Ft) </t>
  </si>
  <si>
    <t>Egészségpénztári vagyon alaponkénti összetétele időszak végén (milliárd Ft)</t>
  </si>
  <si>
    <t>Egészségpénztárak szolgáltatási adatai (milliárd Ft)</t>
  </si>
  <si>
    <t xml:space="preserve">Önsegélyező pénztárak tagdíj jellegű bevételei és szolgáltatási kifizetések (milliárd Ft) </t>
  </si>
  <si>
    <t>Önsegélyező pénztári vagyon alaponkénti összetétele időszak végén (milliárd Ft)</t>
  </si>
  <si>
    <t>mnyp(2) Magánnyugdíjpénztári tagdíjbevételek auditált adatai évenként (milliárd Ft)</t>
  </si>
  <si>
    <t>mnyp(2a) A magánnyugdíjpénztári tagdíjbevételek előzetes (nem auditált) kumulált adatai negyedévente (milliárd Ft)</t>
  </si>
  <si>
    <t>mnyp(3a) Magánnyugdíjpénztári szolgáltatási kiadások és kifizetések kumulált adatai negyedévente (milliárd Ft)</t>
  </si>
  <si>
    <t>mnyp(4a) Magánnyugdíjpénztárak működési eredményének előzetes (nem auditált) kumulált adatai (milliárd Ft)</t>
  </si>
  <si>
    <t>mnyp(5) Magánnyugdíjpénztári befektetési tevékenység  eredménye  (milliárd Ft)</t>
  </si>
  <si>
    <t>mnyp(7) Céltartalékok állománya a magánnyugdíjpénztáraknál (milliárd Ft)</t>
  </si>
  <si>
    <t>önyp(2) Önkéntes nyugdíjpénztári tagdíjbevételek 
auditált adatai évenként (milliárd Ft)</t>
  </si>
  <si>
    <t>önyp(4) Önkéntes nyugdíjpénztárak működési eredményének
auditált adatai (milliárd Ft)</t>
  </si>
  <si>
    <t>önyp(4a) Önkéntes nyugdíjpénztárak működési eredményének előzetes (nem auditált) kumulált adatai (milliárd Ft)</t>
  </si>
  <si>
    <t>önyp(7) Céltartalékok állománya az önkéntes nyugdíjpénztáraknál (milliárd Ft)</t>
  </si>
  <si>
    <t>mnyp(4) Magánnyugdíjpénztárak műkdödési eredményének auditált adatai (milliárd Ft)</t>
  </si>
  <si>
    <t>önyp(5) Önkéntes nyugdíjpénztári befektetési tevékenység eredménye (milliárd Ft)</t>
  </si>
  <si>
    <t xml:space="preserve">ep(3) Egészségpénztárak működési jellegű kiadásai (milliárd Ft) </t>
  </si>
  <si>
    <t>ep(4) Egészségpénztári vagyon alaponkénti összetétele időszak végén (milliárd Ft)</t>
  </si>
  <si>
    <t xml:space="preserve"> ösp(4) Önsegélyező pénztári vagyon alaponkénti összetétele időszak végén (milliárd Ft)</t>
  </si>
  <si>
    <t>ösp(5) Önsegélyező pénztárak szolgáltatási adatai 2007.05.31-ig (milliárd Ft)</t>
  </si>
  <si>
    <t xml:space="preserve">mf(5) Service figures of mutual aid funds until 31. 05. 2007. (HUF billion) </t>
  </si>
  <si>
    <t>A befektetési tevékenység bevételei, és így a befektetési tevékenység eredményének éven belüli adatai 2008-ban jelentősen megváltoztak a jelentő(k) módosító jelentései miatt.</t>
  </si>
  <si>
    <t xml:space="preserve">Megjegyzések: </t>
  </si>
  <si>
    <t>2008</t>
  </si>
  <si>
    <t>Függő befizetések befektetési hozamának céltartaléka</t>
  </si>
  <si>
    <t xml:space="preserve">2008 </t>
  </si>
  <si>
    <t xml:space="preserve">ep(2) Egészségpénztárak tagdíj jellegű fedezeti bevételei és a fedezeti alapot terhelő szolgáltatási kifizetések 
(milliárd Ft) </t>
  </si>
  <si>
    <t>2009.
I. félév</t>
  </si>
  <si>
    <t>2009. 
I. félév</t>
  </si>
  <si>
    <t xml:space="preserve">2009. II. negyedév </t>
  </si>
  <si>
    <t>2009. I. félév</t>
  </si>
  <si>
    <t xml:space="preserve">2009. 
II. negyedév </t>
  </si>
  <si>
    <t>2009.
 I. félév</t>
  </si>
  <si>
    <t>Kilépett</t>
  </si>
  <si>
    <r>
      <t xml:space="preserve">mnyp(3) Magánnyugdíjpénztári szolgáltatási kiadások és </t>
    </r>
    <r>
      <rPr>
        <b/>
        <sz val="12"/>
        <rFont val="Arial Narrow"/>
        <family val="2"/>
      </rPr>
      <t>az egyéni és szolgáltatási számláról történő visszatérítések (milliárd Ft)</t>
    </r>
  </si>
  <si>
    <t>mnyp(6a) A magánnyugdíjpénztári portfolió előzetes (nem auditált) adatai piaci értéken az időszak végén        (milliárd Ft)</t>
  </si>
  <si>
    <t>önyp(3a) Az önkéntes nyugdíjpénztári szolgáltatási kiadások és kifizetések kumulált adatai negyedévente          (milliárd forint)</t>
  </si>
  <si>
    <t>önyp(6a) Az önkéntes nyugdíjpénztári portfolió előzetes (nem auditált) adatai piaci értéken az időszak végén                    (milliárd Ft)</t>
  </si>
  <si>
    <r>
      <t>hf(5) Service figures of health funds          (HUF</t>
    </r>
    <r>
      <rPr>
        <sz val="12"/>
        <rFont val="Arial Narrow"/>
        <family val="2"/>
      </rPr>
      <t xml:space="preserve"> </t>
    </r>
    <r>
      <rPr>
        <b/>
        <sz val="12"/>
        <rFont val="Arial Narrow"/>
        <family val="2"/>
      </rPr>
      <t>million)</t>
    </r>
  </si>
  <si>
    <t xml:space="preserve">ösp(2) Önsegélyező pénztárak tagdíj jellegű fedezeti bevételei és a fedezeti alapot terhelő szolgáltatási kifizetések (milliárd Ft) </t>
  </si>
  <si>
    <t>Sor kód</t>
  </si>
  <si>
    <t>önyp(2a) Az önkéntes nyugdíjpénztári tagdíjbevételek előzetes (nem auditált) kumulált adatai negyedévente        (milliárd Ft)</t>
  </si>
  <si>
    <t xml:space="preserve">           Öregségi nyugdíjra jogosulttá vált</t>
  </si>
  <si>
    <t>2009. 
I-III. negyedév</t>
  </si>
  <si>
    <t>2009.
 I-III. negyedév</t>
  </si>
  <si>
    <t>2009.
I-III. negyedév</t>
  </si>
  <si>
    <t>2009. III. negyedév</t>
  </si>
  <si>
    <t>2009. I-III. negyedév</t>
  </si>
  <si>
    <t>2009.              III. negyedév</t>
  </si>
  <si>
    <t>Egyéb megszűnés*</t>
  </si>
  <si>
    <t>*A taglétszámot bemutató táblák esetén az egyéb megszűnés soron a tag számára történő egyösszegű kifizetés miatti megszűnés, hontalan vagy harmadik állampolgár döntése szerinti megszűnés szerepel.</t>
  </si>
  <si>
    <t>Tagok által fizetett tagdíj*</t>
  </si>
  <si>
    <r>
      <t>Tagdíj</t>
    </r>
    <r>
      <rPr>
        <b/>
        <sz val="10"/>
        <color indexed="10"/>
        <rFont val="Arial Narrow"/>
        <family val="2"/>
      </rPr>
      <t xml:space="preserve"> </t>
    </r>
    <r>
      <rPr>
        <b/>
        <sz val="10"/>
        <rFont val="Arial Narrow"/>
        <family val="2"/>
      </rPr>
      <t>bevételek összesen**</t>
    </r>
  </si>
  <si>
    <t xml:space="preserve">           járadékot igénybe vevő</t>
  </si>
  <si>
    <t>**- A táblában felsorolt tagdíj befizetések összege és a "tagdíjbevételek összesen" sor  közötti eltérés 2007-ben, az azonosítatlan (függő) tételekből adódik.</t>
  </si>
  <si>
    <t>*A "Tagoknak, kedvezményezetteknek visszatérítés" sor, 2002 előtt nem tartalmazza az egyéni számlákon feltüntetett, tagoknak, kedvezményezetteknek, munkáltatónak nyújtott visszatérítést.</t>
  </si>
  <si>
    <t xml:space="preserve">*Az "Egyéb"kategóriában, 2008. III. és IV. negyedévében, a fordulónapokon az értékpapír-vásárlásokból eredő kötelezettségek összege meghaladta az egyéb értékpapírok értékét. </t>
  </si>
  <si>
    <t>*A"Tagoknak, kedvezményezetteknek visszatérítés" sor 2002 előtt nem tartalmazza az egyéni számlákon feltüntetett, tagoknak , kedvezményezetteknek, munkáltatónak nyújtott visszatérítést.</t>
  </si>
  <si>
    <t>önyp(3) Önkéntes nyugdíjpénztári szolgáltatási kiadások és az egyéni és szolgáltatási számláról történő visszatérítések (milliárd Ft)               (auditált adatok)</t>
  </si>
  <si>
    <t xml:space="preserve">           Tag saját tagdíjának kiegészítése</t>
  </si>
  <si>
    <t xml:space="preserve">             bérjárulékok</t>
  </si>
  <si>
    <t>Pénztári befizetések összesen</t>
  </si>
  <si>
    <t>2009.I-III. negyedév</t>
  </si>
  <si>
    <t>2009.          II. negyedév</t>
  </si>
  <si>
    <t>2009.          III. negyedév</t>
  </si>
  <si>
    <t>2008.03.31.</t>
  </si>
  <si>
    <t>2008.06.30.</t>
  </si>
  <si>
    <t>2008.09.30.</t>
  </si>
  <si>
    <t>2008.12.31.</t>
  </si>
  <si>
    <t>2009.03.31.</t>
  </si>
  <si>
    <t>2009.06.30.</t>
  </si>
  <si>
    <t>2009.09.30.</t>
  </si>
  <si>
    <t>2008.06.31.</t>
  </si>
  <si>
    <t>gyógyfürdő, mozgásszervi betegeket ellátó nappali kórház, gyógyfürdőkórház, szanatórium, éghajlati gyógyint., klímagyógyintézet, gyógyvíz-ivócsarnok és gyógybarlang (barlangterápiás intézet) e.ügyi szolgáltatásainak, gyógyellátásainak igénybevétele</t>
  </si>
  <si>
    <t>2009. év
előzetes</t>
  </si>
  <si>
    <t>2009.12.31.</t>
  </si>
  <si>
    <t>2009. I-IV. negyedév</t>
  </si>
  <si>
    <t>2009. 12.31</t>
  </si>
  <si>
    <t>2009. 
I-IV. negyedév</t>
  </si>
  <si>
    <t>2009. 12.31.</t>
  </si>
  <si>
    <t>2009. 
IV. negyedév</t>
  </si>
  <si>
    <t xml:space="preserve">2009. I-IV. negyedév </t>
  </si>
  <si>
    <t>*- A "Tagok által fizetett tagdíj" nagy mértékű csökkenése 2007-ben, a tagdíjbeszedés változása miatt látható.  A 2007. évet illető függő, beazonosítatlan tételek jóváírása 2008. évre vonatkozóan történt meg, ami a 2008. évi tagdíjbevételek nagyarányú emelkedését okozta.</t>
  </si>
  <si>
    <t xml:space="preserve">           szolgáltatást igénybe vevő (Mpt. 27§)</t>
  </si>
  <si>
    <t>Ebből: számlatulajdonos (Mpt. 24§ (6))</t>
  </si>
  <si>
    <t>2010.
 I. negyedév</t>
  </si>
  <si>
    <t>2010. 03.31</t>
  </si>
  <si>
    <t>2010. 
I. negyedév</t>
  </si>
  <si>
    <t>2010.03.31.</t>
  </si>
  <si>
    <t>2010 .I. negyedév</t>
  </si>
  <si>
    <t xml:space="preserve">2010. I. negyedév </t>
  </si>
  <si>
    <t>2010. I. negyedév</t>
  </si>
  <si>
    <t>n.a</t>
  </si>
  <si>
    <t xml:space="preserve">2010. 
I. negyedév </t>
  </si>
  <si>
    <t>Egyéb megszűnés**</t>
  </si>
  <si>
    <t>Egyösszegű szolgáltatás igénybevétele melletti megszűnés *</t>
  </si>
  <si>
    <t>n/a**</t>
  </si>
  <si>
    <t>*A taglétszámot bemutató táblák esetén az Egyéb megszűnés sor helyett Az " Egyösszegű szolgáltatás igénybevétele melletti megszűnés" sor került beillesztésre.</t>
  </si>
  <si>
    <t>2010.06.30.</t>
  </si>
  <si>
    <t>2009</t>
  </si>
  <si>
    <t>2010. 
I. félév</t>
  </si>
  <si>
    <t>2010.
 I. félév</t>
  </si>
  <si>
    <t>Magánnyugdíjpénztári vagyon (piaci értéken)</t>
  </si>
  <si>
    <t>Ebből: értékelési különbözet</t>
  </si>
  <si>
    <t>2010.
I. félév</t>
  </si>
  <si>
    <t>2010.
 II. negyedév</t>
  </si>
  <si>
    <t>2010. I. félév</t>
  </si>
  <si>
    <t>2010. 
II. negyedév</t>
  </si>
  <si>
    <t>2010.09.30</t>
  </si>
  <si>
    <t>2010. 
I-III. negyedév</t>
  </si>
  <si>
    <t>2010.
 I-III. negyedév</t>
  </si>
  <si>
    <t>2010. I-III.                    negyedév</t>
  </si>
  <si>
    <t>2010.09.30.</t>
  </si>
  <si>
    <t>2010.
 III. negyedév</t>
  </si>
  <si>
    <t>2010.
I-III. negyedév</t>
  </si>
  <si>
    <t>2010. I-III. negyedév</t>
  </si>
  <si>
    <t xml:space="preserve">2010. 
III. negyedév </t>
  </si>
  <si>
    <t>2010. I. -III. negyedév</t>
  </si>
  <si>
    <t>2010. I.-III. negyedév</t>
  </si>
  <si>
    <t>2010. 
I.-III. negyedév</t>
  </si>
  <si>
    <t>2010.
I.-III. negyedév</t>
  </si>
  <si>
    <t>2009.IV. negyedév</t>
  </si>
  <si>
    <t xml:space="preserve">2010. II. negyedév </t>
  </si>
  <si>
    <t xml:space="preserve">2010. III. negyedév </t>
  </si>
  <si>
    <t>2010. I.- III. negyedév</t>
  </si>
  <si>
    <t>mnyp(3b)</t>
  </si>
  <si>
    <t>2005.
 II. negyedév</t>
  </si>
  <si>
    <t>2005. III. negyedév</t>
  </si>
  <si>
    <t>2006.
II. negyedév</t>
  </si>
  <si>
    <t>2006. 
III. negyedév</t>
  </si>
  <si>
    <t>2007.
II. negyedév</t>
  </si>
  <si>
    <t>2008.
II. negyedév</t>
  </si>
  <si>
    <t>2008.
IV. 
negyedév</t>
  </si>
  <si>
    <t>2009.
II. negyedév</t>
  </si>
  <si>
    <t>2009. IV. negyedév</t>
  </si>
  <si>
    <t>2010. I.-IV. negyedév</t>
  </si>
  <si>
    <t>2010.12.31</t>
  </si>
  <si>
    <t>2010.06.30</t>
  </si>
  <si>
    <t>2010.
I-IV. negyedév</t>
  </si>
  <si>
    <t>2010.
 IV. negyedév</t>
  </si>
  <si>
    <t>2010.
 I-IV. negyedév</t>
  </si>
  <si>
    <t>2010.
I.-IV. negyedév</t>
  </si>
  <si>
    <t>2010. I-IV. negyedév</t>
  </si>
  <si>
    <t>2010. 
I.-IV. negyedév</t>
  </si>
  <si>
    <t xml:space="preserve">2010. IV. negyedév </t>
  </si>
  <si>
    <t>2010. I.- IV. negyedév</t>
  </si>
  <si>
    <t>2010. 
IV. negyedév</t>
  </si>
  <si>
    <t>2010. 
I-IV. negyedév</t>
  </si>
  <si>
    <t>2010.12.31.</t>
  </si>
  <si>
    <t>2010.
III. negyedév</t>
  </si>
  <si>
    <t>2009.
III. negyedév</t>
  </si>
  <si>
    <t>2007.  IV. negyedév</t>
  </si>
  <si>
    <t>2006. IV. negyedév</t>
  </si>
  <si>
    <t>2005.              IV. negyedév</t>
  </si>
  <si>
    <t>2004.              IV. negyedév</t>
  </si>
  <si>
    <t>2011.
 I. negyedév</t>
  </si>
  <si>
    <t>2011.03.31.</t>
  </si>
  <si>
    <t>2011. 
I. negyedév</t>
  </si>
  <si>
    <t>2011. 03.31</t>
  </si>
  <si>
    <t>2011 .I. negyedév</t>
  </si>
  <si>
    <t xml:space="preserve">2011. I. negyedév </t>
  </si>
  <si>
    <t>2011. I. negyedév</t>
  </si>
  <si>
    <t xml:space="preserve">2011. 
I. negyedév </t>
  </si>
  <si>
    <t>ösp(5) Önsegélyező pénztárak szolgáltatási adatai 2007.05.31-től                   (millió Ft)</t>
  </si>
  <si>
    <t>*** A 2009. év végi adatok 2010.06.02-án módosultak az előző publikáció óta az adatszolgáltatók módosításai miatt</t>
  </si>
  <si>
    <t>2011.
 II. negyedév</t>
  </si>
  <si>
    <t>2010</t>
  </si>
  <si>
    <t>2011.
 I. félév</t>
  </si>
  <si>
    <t>2011.
I. félév</t>
  </si>
  <si>
    <t>2011.06.30</t>
  </si>
  <si>
    <t xml:space="preserve">2011.
 I. félév </t>
  </si>
  <si>
    <t>2011. 
I. félév</t>
  </si>
  <si>
    <t>2011.06.30.</t>
  </si>
  <si>
    <t xml:space="preserve">2011. II. negyedév </t>
  </si>
  <si>
    <t>2011. I. félév</t>
  </si>
  <si>
    <t>2011. 
II. negyedév</t>
  </si>
  <si>
    <t>Fog és szájápolók árának támogatása</t>
  </si>
  <si>
    <t>TB-be visszalépett tagok miatti átutalások</t>
  </si>
  <si>
    <t>Magánnyugdíjpénztári vagyon átutalása a TB-be visszalépő tagok miatt negyedévente (milliárd Ft)</t>
  </si>
  <si>
    <t>2011.
 III. negyedév</t>
  </si>
  <si>
    <t>2011. 
I-III. negyedév</t>
  </si>
  <si>
    <t>2011.
 I-III. negyedév</t>
  </si>
  <si>
    <t>2011.
III. negyedév</t>
  </si>
  <si>
    <t>2011.
I.-III. negyedév</t>
  </si>
  <si>
    <t>2011. I-III.                    negyedév</t>
  </si>
  <si>
    <t>2011.09.30</t>
  </si>
  <si>
    <t>2011. I. -III. negyedév</t>
  </si>
  <si>
    <t>2011.
I-III. negyedév</t>
  </si>
  <si>
    <t>2011. I-III. negyedév</t>
  </si>
  <si>
    <t>2011.09.30.</t>
  </si>
  <si>
    <t>2011. I.-III. negyedév</t>
  </si>
  <si>
    <t>2011. 
I.-III. negyedév</t>
  </si>
  <si>
    <t xml:space="preserve">2011. III. negyedév </t>
  </si>
  <si>
    <t xml:space="preserve">2011. 
III. negyedév </t>
  </si>
  <si>
    <t>2011. I.- III. negyedév</t>
  </si>
  <si>
    <t>ep(5) Egészségpénztárak szolgáltatási 
adatai (milliárd Ft)</t>
  </si>
  <si>
    <t>2011.
 IV. negyedév</t>
  </si>
  <si>
    <t>2011. 
I-IV. negyedév</t>
  </si>
  <si>
    <t>2011.
 I-IV. negyedév</t>
  </si>
  <si>
    <t>2011.
I.-IV. negyedév</t>
  </si>
  <si>
    <t>2011. I-IV.                    negyedév</t>
  </si>
  <si>
    <t>2011.12.31</t>
  </si>
  <si>
    <t>2011. I. - IV.  negyedév</t>
  </si>
  <si>
    <t>2011. I.-IV. negyedév</t>
  </si>
  <si>
    <t>2011.
I-IV. negyedév</t>
  </si>
  <si>
    <t>2011. I-IV. negyedév</t>
  </si>
  <si>
    <t>2011.12.31.</t>
  </si>
  <si>
    <t>2011. 
I.-IV. negyedév</t>
  </si>
  <si>
    <t xml:space="preserve">2011. IV. negyedév </t>
  </si>
  <si>
    <t>2011. 
IV. negyedév</t>
  </si>
  <si>
    <t>2011. I.- IV. negyedév</t>
  </si>
  <si>
    <t>2012.
 I. negyedév</t>
  </si>
  <si>
    <t>2012.03.31.</t>
  </si>
  <si>
    <t xml:space="preserve"> - </t>
  </si>
  <si>
    <t>2012. 
I. negyedév</t>
  </si>
  <si>
    <t>2012. 03.31</t>
  </si>
  <si>
    <t>Tagdíj nemfizetés miatt kizárt</t>
  </si>
  <si>
    <t>mnyp(3b) Magánnyugdíjpénztári vagyon átutalása a TB-be visszalépő tagok miatt negyedévente (milliárd Ft)</t>
  </si>
  <si>
    <t>2012 .I. negyedév</t>
  </si>
  <si>
    <t xml:space="preserve">2012. I. negyedév </t>
  </si>
  <si>
    <t>2012. I. negyedév</t>
  </si>
  <si>
    <t xml:space="preserve">2012. 
I. negyedév </t>
  </si>
  <si>
    <t>2012.
 II. negyedév</t>
  </si>
  <si>
    <t>2011</t>
  </si>
  <si>
    <t>2012. 
I. félév</t>
  </si>
  <si>
    <t>2012.
 I. félév</t>
  </si>
  <si>
    <t>2012.
I. félév</t>
  </si>
  <si>
    <t>2012.06.30</t>
  </si>
  <si>
    <t xml:space="preserve">2012.
 I. félév </t>
  </si>
  <si>
    <t>2012.06.30.</t>
  </si>
  <si>
    <t xml:space="preserve">2012. II. negyedév </t>
  </si>
  <si>
    <t>2012. I. félév</t>
  </si>
  <si>
    <t xml:space="preserve">ösp(3) Önsegélyező pénztárak működési kiadásai (millió Ft) </t>
  </si>
  <si>
    <t>2012. 
II. negyedév</t>
  </si>
  <si>
    <t>2012. I.-IV. negyedév</t>
  </si>
  <si>
    <t>2012.
 III. negyedév</t>
  </si>
  <si>
    <t>2012.
 I-III. negyedév</t>
  </si>
  <si>
    <t>2012.
III. negyedév</t>
  </si>
  <si>
    <t>2012.
I.-III. negyedév</t>
  </si>
  <si>
    <t>2012. I-III.                    negyedév</t>
  </si>
  <si>
    <t>2012.09.30</t>
  </si>
  <si>
    <t>2012. I. -III. negyedév</t>
  </si>
  <si>
    <t>2012.
I-III. negyedév</t>
  </si>
  <si>
    <t>2012. I-III. negyedév</t>
  </si>
  <si>
    <t>2012. I.-III. negyedév</t>
  </si>
  <si>
    <t>2012. 
I.-III. negyedév</t>
  </si>
  <si>
    <t>2012. III. negyedév</t>
  </si>
  <si>
    <t>2012.09.30.</t>
  </si>
  <si>
    <t xml:space="preserve">2012. 
III. negyedév </t>
  </si>
  <si>
    <t>2012. I.- III. negyedév</t>
  </si>
  <si>
    <t>2012. 
I-III. negyedév</t>
  </si>
  <si>
    <t>2012. I- III.  negyedév</t>
  </si>
  <si>
    <t>2011. I- III.  negyedév</t>
  </si>
  <si>
    <t>2010. I-IV.  negyedév</t>
  </si>
  <si>
    <t>2010. I-II. negyedév</t>
  </si>
  <si>
    <t>2010. I - III.  negyedév</t>
  </si>
  <si>
    <t>Önsegélyező pénztárak működési kiadásai (millió Ft)</t>
  </si>
  <si>
    <t>Önsegélyező pénztárak szolgáltatási adatai (millió Ft)</t>
  </si>
  <si>
    <t>2012. 
I-IV. negyedév</t>
  </si>
  <si>
    <t>2012.
 I-IV. negyedév</t>
  </si>
  <si>
    <t>2012.
 IV. negyedév</t>
  </si>
  <si>
    <t>2012.
I.-IV. negyedév</t>
  </si>
  <si>
    <t>2012. I-IV.                    negyedév</t>
  </si>
  <si>
    <t>2012.12.31</t>
  </si>
  <si>
    <t>2012. I-IV. negyedév</t>
  </si>
  <si>
    <t>2012.12.31.</t>
  </si>
  <si>
    <t>2011 I.-IV. negyedév</t>
  </si>
  <si>
    <t>2012. 
I.-IV. negyedév</t>
  </si>
  <si>
    <t xml:space="preserve">2012. IV. negyedév </t>
  </si>
  <si>
    <t>2012. 
IV. negyedév</t>
  </si>
  <si>
    <t>2012. I.- IV. negyedév</t>
  </si>
  <si>
    <t>2012.
I-IV. negyedév</t>
  </si>
  <si>
    <t>Bevételek (befizetések) összesen *</t>
  </si>
  <si>
    <t xml:space="preserve">* A bevételek (befizetések) kumulált értékeinek  csökkenése 2012-ben  a TB-be történő visszalépéssekkel kapcsolatos elszámolásokból illetve a korábbi időszakokat érintő korrekciós tételek átvezetéséből adódik. </t>
  </si>
  <si>
    <t>Megjegyzés:</t>
  </si>
  <si>
    <t>2013.
 I. negyedév</t>
  </si>
  <si>
    <t>p(1) Pénztárak száma</t>
  </si>
  <si>
    <t>2013.
I. negyedév</t>
  </si>
  <si>
    <t>-</t>
  </si>
  <si>
    <t>2013. 
I. negyedév</t>
  </si>
  <si>
    <t>2013. 03.31</t>
  </si>
  <si>
    <t>2012. I. - IV.  negyedév</t>
  </si>
  <si>
    <t>2013.03.31.</t>
  </si>
  <si>
    <t>2013 .I. negyedév</t>
  </si>
  <si>
    <t xml:space="preserve">2013. I. negyedév </t>
  </si>
  <si>
    <t>2013. I. negyedév</t>
  </si>
  <si>
    <t>OÉTI által nyilvántartásba vett, gluténmentes speciális élelmiszerek támogatása</t>
  </si>
  <si>
    <t>szolgáltatást finanszírozó egészségbiztosítások (betegség biztosítások) díjnának fizetése</t>
  </si>
  <si>
    <t>gyógyteák, fog és szájápolók vételárának támogatása</t>
  </si>
  <si>
    <t xml:space="preserve">2013. 
I. negyedév </t>
  </si>
  <si>
    <t>Közüzemi díjak finanszírozásának támogatása</t>
  </si>
  <si>
    <t>Lakáscélú devizaalapú jelzáloghitel törlesztésének támogatása</t>
  </si>
  <si>
    <t>Otthoni gondozás</t>
  </si>
  <si>
    <t>Idősgondozás támogatása</t>
  </si>
  <si>
    <t xml:space="preserve"> -  </t>
  </si>
  <si>
    <t>**A taglétszámot bemutató táblák esetén az egyéb megszűnés sor a jelentésből kimaradt.</t>
  </si>
  <si>
    <t>1.13</t>
  </si>
  <si>
    <t>1.14</t>
  </si>
  <si>
    <t>1.15</t>
  </si>
  <si>
    <t>1.16</t>
  </si>
  <si>
    <t>2013.
 II. negyedév</t>
  </si>
  <si>
    <t>2013.06.30</t>
  </si>
  <si>
    <t>2012</t>
  </si>
  <si>
    <t xml:space="preserve">2013.
 I. félév </t>
  </si>
  <si>
    <t>2013.
 I. félév</t>
  </si>
  <si>
    <t>2013.
I. félév</t>
  </si>
  <si>
    <t>2013. 
I. félév</t>
  </si>
  <si>
    <t>2013.06.30.</t>
  </si>
  <si>
    <t xml:space="preserve">2013. II. negyedév </t>
  </si>
  <si>
    <t>2013. I. félév</t>
  </si>
  <si>
    <t>2013. 
II. negyedév</t>
  </si>
  <si>
    <t>2013.
 III. negyedév</t>
  </si>
  <si>
    <t>2013.09.30</t>
  </si>
  <si>
    <t>2013.I-III. negyedév</t>
  </si>
  <si>
    <t>2013. I-III. negyedév</t>
  </si>
  <si>
    <t>2013.
 I-III. negyedév</t>
  </si>
  <si>
    <t>2013.
III. negyedév</t>
  </si>
  <si>
    <t>2013.
I.-III. negyedév</t>
  </si>
  <si>
    <t>2013. I-III.                    negyedév</t>
  </si>
  <si>
    <t>2013. I.-III. negyedév</t>
  </si>
  <si>
    <t>2013. III. negyedév</t>
  </si>
  <si>
    <t>2013. 
I.-III. negyedév</t>
  </si>
  <si>
    <t>2013. 
III. negyedév</t>
  </si>
  <si>
    <t>2013. I.- III. negyedév</t>
  </si>
  <si>
    <t xml:space="preserve">A Magyar Nemzeti Bank által felügyelt szektorok adatainak idősorai </t>
  </si>
  <si>
    <t>2013.
 IV. negyedév</t>
  </si>
  <si>
    <t>2013.12.31</t>
  </si>
  <si>
    <t>2013. I. - IV.  negyedév</t>
  </si>
  <si>
    <t>2013. I. -IV. negyedév</t>
  </si>
  <si>
    <t>2013.
I-IV. negyedév</t>
  </si>
  <si>
    <t>2013. I-IV. negyedév</t>
  </si>
  <si>
    <t>2013. 
I-IV. negyedév</t>
  </si>
  <si>
    <t>2013.
 I-IV. negyedév</t>
  </si>
  <si>
    <t>2013.
IV. negyedév</t>
  </si>
  <si>
    <t>2013.
I.-IV. negyedév</t>
  </si>
  <si>
    <t>2013. I-IV.                    negyedév</t>
  </si>
  <si>
    <t>2013. I.-IV. negyedév</t>
  </si>
  <si>
    <t>2013. 
I.-IV. negyedév</t>
  </si>
  <si>
    <t xml:space="preserve">2013. IV. negyedév </t>
  </si>
  <si>
    <t xml:space="preserve">2013. 
IV. negyedév </t>
  </si>
  <si>
    <t>2013. I.- IV. negyedév</t>
  </si>
  <si>
    <t>2014.
 I. negyedév</t>
  </si>
  <si>
    <t>2014. 03.31</t>
  </si>
  <si>
    <t>2014. 
I. negyedév</t>
  </si>
  <si>
    <t>2014.03.31.</t>
  </si>
  <si>
    <t>2014.
I. negyedév</t>
  </si>
  <si>
    <t>2. Egyes adatok a táblastruktúrák változása miatt visszafelé nem elérhetőek.</t>
  </si>
  <si>
    <t>3. Az éves adatszolgáltatási táblák kategóriái helyenként eltérnek a negyedéves adatszolgáltatási táblákétól, így azok nem összehasonlíthatóak.</t>
  </si>
  <si>
    <t>4. Az előzetes (nem auditált) kumulált I-IV. negyedévi adatok nem minden esetben egyeznek meg az éves auditált adatokkal.</t>
  </si>
  <si>
    <t>5. Azon pénztártagok, akik átlépési szándékukat a negyedév utolsó hónapjában jelzik, átlépő tagként a következő negyedév taglétszám táblájában szerepelnek.</t>
  </si>
  <si>
    <t>6. 2013-tól a kis önkéntes pénztárak csak féléves gyakoriságú adatszolgáltatást teljesítenek. Emiatt az I. és III. negyedévben a szektor szintű adatok statisztikai becsléssel kerülnek kiegészítésre.</t>
  </si>
  <si>
    <t>7. 2014-től az önkéntes egészség- és önsegélyező pénztárak adatai féléves gyakorisággal kerülnek publikálásra.</t>
  </si>
  <si>
    <t>1. A pénztári idősorok az MNB éves és negyedéves adatszolgáltatási táblái alapján készültek. Bizonyos esetekben az adatok eltérhetnek a korábban publikáltaktól, az esetleges módosító jelentések változtatásai miatt.</t>
  </si>
  <si>
    <t>Módszertani megjegyzések:</t>
  </si>
  <si>
    <t>A várakozási idő letelte után, de még a felhalmozási időszakon belüli kifizetés</t>
  </si>
  <si>
    <t>2014. II. negyedév</t>
  </si>
  <si>
    <t>2014.06.30</t>
  </si>
  <si>
    <t>2013</t>
  </si>
  <si>
    <t xml:space="preserve">2014.
 I. félév </t>
  </si>
  <si>
    <t>2014.
 I. félév</t>
  </si>
  <si>
    <t>2014.
I. félév</t>
  </si>
  <si>
    <t>2014. 
I. félév</t>
  </si>
  <si>
    <t>2014.06.30.</t>
  </si>
  <si>
    <t>2014.
 II. negyedév</t>
  </si>
  <si>
    <t>2014
I. félév</t>
  </si>
  <si>
    <t>2014. I. félév</t>
  </si>
  <si>
    <t xml:space="preserve">   </t>
  </si>
  <si>
    <t>2014. 
II. negyedév</t>
  </si>
  <si>
    <t>2014.III. negyedév</t>
  </si>
  <si>
    <t>2014.09.30</t>
  </si>
  <si>
    <t>2014. I. - III.  negyedév</t>
  </si>
  <si>
    <t>2014. I. -III. negyedév</t>
  </si>
  <si>
    <t>2014.
I-III. negyedév</t>
  </si>
  <si>
    <t>2014. I-III. negyedév</t>
  </si>
  <si>
    <t>2014. 
I-III. negyedév</t>
  </si>
  <si>
    <t>2014.
 I-III. negyedév</t>
  </si>
  <si>
    <t>2014.
III. negyedév</t>
  </si>
  <si>
    <t>2014.
I.-III. negyedév</t>
  </si>
  <si>
    <t>2014.
 IV. negyedév</t>
  </si>
  <si>
    <t>2014.12.31</t>
  </si>
  <si>
    <t>2014. I. - IV.  negyedév</t>
  </si>
  <si>
    <t>2014. I. -IV. negyedév</t>
  </si>
  <si>
    <t>2014.
I-IV. negyedév</t>
  </si>
  <si>
    <t>2014. I-IV. negyedév</t>
  </si>
  <si>
    <t>2014. 
I-IV. negyedév</t>
  </si>
  <si>
    <t>2014.
 I-IV. negyedév</t>
  </si>
  <si>
    <t>2014.
IV. negyedév</t>
  </si>
  <si>
    <t>2014.
I.-IV. negyedév</t>
  </si>
  <si>
    <t>2014. I-IV.                    negyedév</t>
  </si>
  <si>
    <t>2014. I.-IV. negyedév</t>
  </si>
  <si>
    <t>2014. 
I.-IV. negyedév</t>
  </si>
  <si>
    <t xml:space="preserve">2014. IV. negyedév </t>
  </si>
  <si>
    <t>2014.12.31.</t>
  </si>
  <si>
    <t xml:space="preserve">2014. 
IV. negyedév </t>
  </si>
  <si>
    <t>2014. I.- IV. negyedév</t>
  </si>
</sst>
</file>

<file path=xl/styles.xml><?xml version="1.0" encoding="utf-8"?>
<styleSheet xmlns="http://schemas.openxmlformats.org/spreadsheetml/2006/main">
  <numFmts count="4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 ###\ ###\ ###\ ###\ ##0"/>
    <numFmt numFmtId="165" formatCode="General_)"/>
    <numFmt numFmtId="166" formatCode="_-* #,##0\ &quot;Ft&quot;_-;_-* #,##0\ &quot;Ft&quot;\-;_-* &quot;-&quot;\ &quot;Ft&quot;_-;_-@_-"/>
    <numFmt numFmtId="167" formatCode="_-* #,##0\ _F_t_-;_-* #,##0\ _F_t\-;_-* &quot;-&quot;\ _F_t_-;_-@_-"/>
    <numFmt numFmtId="168" formatCode="_-* #,##0.00\ &quot;Ft&quot;_-;_-* #,##0.00\ &quot;Ft&quot;\-;_-* &quot;-&quot;??\ &quot;Ft&quot;_-;_-@_-"/>
    <numFmt numFmtId="169" formatCode="_-* #,##0.00\ _F_t_-;_-* #,##0.00\ _F_t\-;_-* &quot;-&quot;??\ _F_t_-;_-@_-"/>
    <numFmt numFmtId="170" formatCode="_-* #,##0\ _F_t_-;\-* #,##0\ _F_t_-;_-* &quot;-&quot;??\ _F_t_-;_-@_-"/>
    <numFmt numFmtId="171" formatCode="#,##0.000"/>
    <numFmt numFmtId="172" formatCode="0.000"/>
    <numFmt numFmtId="173" formatCode="#,##0.0"/>
    <numFmt numFmtId="174" formatCode="[$-40E]yyyy\.\ mmmm\ d\."/>
    <numFmt numFmtId="175" formatCode="###.##"/>
    <numFmt numFmtId="176" formatCode="#,##0.0000"/>
    <numFmt numFmtId="177" formatCode="###\ ###\ ###\ ###\ ###\ ###\ ##0.00"/>
    <numFmt numFmtId="178" formatCode="###\ ###\ ###\ ###\ ###\ ###\ ##0.000"/>
    <numFmt numFmtId="179" formatCode="#,##0.00000"/>
    <numFmt numFmtId="180" formatCode="[$-809]dd\ mmmm\ yyyy;@"/>
    <numFmt numFmtId="181" formatCode="mm/yy"/>
    <numFmt numFmtId="182" formatCode="\De\c\ yyyy"/>
    <numFmt numFmtId="183" formatCode="mmm/yyyy"/>
    <numFmt numFmtId="184" formatCode="&quot;Igen&quot;;&quot;Igen&quot;;&quot;Nem&quot;"/>
    <numFmt numFmtId="185" formatCode="&quot;Igaz&quot;;&quot;Igaz&quot;;&quot;Hamis&quot;"/>
    <numFmt numFmtId="186" formatCode="&quot;Be&quot;;&quot;Be&quot;;&quot;Ki&quot;"/>
    <numFmt numFmtId="187" formatCode="[$€-2]\ #\ ##,000_);[Red]\([$€-2]\ #\ ##,000\)"/>
    <numFmt numFmtId="188" formatCode="0.000%"/>
    <numFmt numFmtId="189" formatCode="0.0%"/>
    <numFmt numFmtId="190" formatCode="0.0000%"/>
    <numFmt numFmtId="191" formatCode="0.0000"/>
    <numFmt numFmtId="192" formatCode="0.0"/>
    <numFmt numFmtId="193" formatCode="#,##0.000_ ;\-#,##0.000\ "/>
    <numFmt numFmtId="194" formatCode="0.00000"/>
    <numFmt numFmtId="195" formatCode="###.###"/>
    <numFmt numFmtId="196" formatCode="[$¥€-2]\ #\ ##,000_);[Red]\([$€-2]\ #\ ##,000\)"/>
  </numFmts>
  <fonts count="84">
    <font>
      <sz val="10"/>
      <name val="Arial"/>
      <family val="0"/>
    </font>
    <font>
      <sz val="11"/>
      <color indexed="8"/>
      <name val="Calibri"/>
      <family val="2"/>
    </font>
    <font>
      <sz val="10"/>
      <name val="Arial CE"/>
      <family val="0"/>
    </font>
    <font>
      <sz val="8"/>
      <name val="Arial"/>
      <family val="2"/>
    </font>
    <font>
      <b/>
      <sz val="14"/>
      <name val="H-Times New Roman"/>
      <family val="1"/>
    </font>
    <font>
      <u val="single"/>
      <sz val="10"/>
      <color indexed="12"/>
      <name val="Arial CE"/>
      <family val="0"/>
    </font>
    <font>
      <sz val="10"/>
      <color indexed="12"/>
      <name val="Arial CE"/>
      <family val="0"/>
    </font>
    <font>
      <b/>
      <sz val="11"/>
      <name val="Arial CE"/>
      <family val="0"/>
    </font>
    <font>
      <sz val="8"/>
      <name val="H-Times New Roman"/>
      <family val="1"/>
    </font>
    <font>
      <b/>
      <sz val="12"/>
      <name val="Arial CE"/>
      <family val="0"/>
    </font>
    <font>
      <sz val="8"/>
      <name val="Arial CE"/>
      <family val="0"/>
    </font>
    <font>
      <b/>
      <sz val="12"/>
      <name val="Times New Roman"/>
      <family val="1"/>
    </font>
    <font>
      <sz val="10"/>
      <name val="Times New Roman"/>
      <family val="1"/>
    </font>
    <font>
      <sz val="9"/>
      <name val="Times New Roman"/>
      <family val="1"/>
    </font>
    <font>
      <b/>
      <sz val="28"/>
      <name val="Times New Roman"/>
      <family val="1"/>
    </font>
    <font>
      <b/>
      <sz val="30"/>
      <name val="Times New Roman"/>
      <family val="1"/>
    </font>
    <font>
      <sz val="12"/>
      <name val="Times New Roman"/>
      <family val="1"/>
    </font>
    <font>
      <sz val="10"/>
      <color indexed="8"/>
      <name val="Arial"/>
      <family val="2"/>
    </font>
    <font>
      <b/>
      <sz val="18"/>
      <name val="Times New Roman"/>
      <family val="1"/>
    </font>
    <font>
      <sz val="11"/>
      <name val="Times New Roman"/>
      <family val="1"/>
    </font>
    <font>
      <b/>
      <sz val="11"/>
      <name val="Times New Roman"/>
      <family val="1"/>
    </font>
    <font>
      <b/>
      <sz val="12"/>
      <color indexed="48"/>
      <name val="Times New Roman"/>
      <family val="1"/>
    </font>
    <font>
      <sz val="11"/>
      <color indexed="48"/>
      <name val="Times New Roman"/>
      <family val="1"/>
    </font>
    <font>
      <sz val="12"/>
      <name val="Arial Narrow"/>
      <family val="2"/>
    </font>
    <font>
      <b/>
      <sz val="12"/>
      <name val="Arial Narrow"/>
      <family val="2"/>
    </font>
    <font>
      <sz val="10"/>
      <name val="Arial Narrow"/>
      <family val="2"/>
    </font>
    <font>
      <u val="single"/>
      <sz val="10"/>
      <color indexed="12"/>
      <name val="Arial Narrow"/>
      <family val="2"/>
    </font>
    <font>
      <b/>
      <sz val="10"/>
      <color indexed="9"/>
      <name val="Arial Narrow"/>
      <family val="2"/>
    </font>
    <font>
      <b/>
      <sz val="9"/>
      <color indexed="9"/>
      <name val="Arial Narrow"/>
      <family val="2"/>
    </font>
    <font>
      <b/>
      <sz val="10"/>
      <name val="Arial Narrow"/>
      <family val="2"/>
    </font>
    <font>
      <b/>
      <sz val="9"/>
      <name val="Arial Narrow"/>
      <family val="2"/>
    </font>
    <font>
      <sz val="9"/>
      <name val="Arial Narrow"/>
      <family val="2"/>
    </font>
    <font>
      <b/>
      <sz val="12"/>
      <color indexed="8"/>
      <name val="Arial Narrow"/>
      <family val="2"/>
    </font>
    <font>
      <u val="single"/>
      <sz val="10"/>
      <color indexed="48"/>
      <name val="Arial Narrow"/>
      <family val="2"/>
    </font>
    <font>
      <sz val="10"/>
      <color indexed="8"/>
      <name val="Arial Narrow"/>
      <family val="2"/>
    </font>
    <font>
      <b/>
      <sz val="10"/>
      <color indexed="10"/>
      <name val="Arial Narrow"/>
      <family val="2"/>
    </font>
    <font>
      <b/>
      <sz val="10"/>
      <color indexed="8"/>
      <name val="Arial Narrow"/>
      <family val="2"/>
    </font>
    <font>
      <i/>
      <sz val="10"/>
      <color indexed="8"/>
      <name val="Arial Narrow"/>
      <family val="2"/>
    </font>
    <font>
      <i/>
      <sz val="10"/>
      <name val="Arial Narrow"/>
      <family val="2"/>
    </font>
    <font>
      <b/>
      <sz val="14"/>
      <name val="Arial Narrow"/>
      <family val="2"/>
    </font>
    <font>
      <sz val="8"/>
      <name val="Arial Narrow"/>
      <family val="2"/>
    </font>
    <font>
      <sz val="8"/>
      <color indexed="10"/>
      <name val="Arial Narrow"/>
      <family val="2"/>
    </font>
    <font>
      <b/>
      <i/>
      <sz val="9"/>
      <name val="Arial Narrow"/>
      <family val="2"/>
    </font>
    <font>
      <b/>
      <sz val="10"/>
      <name val="Times New Roman"/>
      <family val="1"/>
    </font>
    <font>
      <sz val="10"/>
      <color indexed="60"/>
      <name val="Arial Narrow"/>
      <family val="2"/>
    </font>
    <font>
      <sz val="10"/>
      <color indexed="10"/>
      <name val="Arial Narrow"/>
      <family val="2"/>
    </font>
    <font>
      <sz val="10"/>
      <name val="Trebuchet MS"/>
      <family val="2"/>
    </font>
    <font>
      <b/>
      <u val="single"/>
      <sz val="10"/>
      <name val="Trebuchet MS"/>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0"/>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u val="single"/>
      <sz val="10"/>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2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61"/>
        <bgColor indexed="64"/>
      </patternFill>
    </fill>
    <fill>
      <patternFill patternType="solid">
        <fgColor rgb="FF993366"/>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hair"/>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top style="thin">
        <color indexed="8"/>
      </top>
      <bottom style="thin">
        <color indexed="8"/>
      </bottom>
    </border>
    <border>
      <left style="medium"/>
      <right/>
      <top>
        <color indexed="63"/>
      </top>
      <bottom style="thin">
        <color indexed="8"/>
      </bottom>
    </border>
    <border>
      <left style="thin"/>
      <right style="thin"/>
      <top style="thin"/>
      <bottom style="thin"/>
    </border>
    <border>
      <left style="medium"/>
      <right/>
      <top style="thin">
        <color indexed="8"/>
      </top>
      <bottom style="thin">
        <color indexed="8"/>
      </bottom>
    </border>
    <border>
      <left style="thin"/>
      <right/>
      <top style="thin">
        <color indexed="8"/>
      </top>
      <bottom style="thin">
        <color indexed="8"/>
      </bottom>
    </border>
    <border>
      <left style="medium"/>
      <right>
        <color indexed="63"/>
      </right>
      <top style="thin"/>
      <bottom style="thin"/>
    </border>
    <border>
      <left/>
      <right style="thin"/>
      <top style="thin"/>
      <bottom style="thin"/>
    </border>
    <border>
      <left style="medium"/>
      <right>
        <color indexed="63"/>
      </right>
      <top style="medium"/>
      <bottom>
        <color indexed="63"/>
      </bottom>
    </border>
    <border>
      <left style="thin"/>
      <right/>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style="thin"/>
    </border>
    <border>
      <left style="thin"/>
      <right style="thin"/>
      <top/>
      <bottom style="thin"/>
    </border>
    <border>
      <left style="thin">
        <color indexed="8"/>
      </left>
      <right style="thin">
        <color indexed="8"/>
      </right>
      <top style="thin"/>
      <bottom>
        <color indexed="63"/>
      </bottom>
    </border>
    <border>
      <left>
        <color indexed="63"/>
      </left>
      <right style="thin"/>
      <top style="thin">
        <color indexed="8"/>
      </top>
      <bottom style="thin"/>
    </border>
    <border>
      <left style="thin"/>
      <right style="thin"/>
      <top style="thin">
        <color indexed="8"/>
      </top>
      <bottom style="thin"/>
    </border>
    <border>
      <left style="thin"/>
      <right style="thin"/>
      <top style="thin">
        <color indexed="8"/>
      </top>
      <bottom style="thin">
        <color indexed="8"/>
      </bottom>
    </border>
    <border>
      <left style="thin"/>
      <right style="thin"/>
      <top style="thin"/>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border>
    <border>
      <left style="thin"/>
      <right style="medium"/>
      <top style="thin"/>
      <bottom style="thin"/>
    </border>
    <border>
      <left/>
      <right/>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color indexed="63"/>
      </right>
      <top style="medium"/>
      <bottom>
        <color indexed="63"/>
      </bottom>
    </border>
    <border>
      <left style="thin"/>
      <right>
        <color indexed="63"/>
      </right>
      <top/>
      <bottom style="thin"/>
    </border>
    <border>
      <left style="thin"/>
      <right>
        <color indexed="63"/>
      </right>
      <top style="thin"/>
      <bottom style="medium"/>
    </border>
    <border>
      <left style="thin">
        <color indexed="8"/>
      </left>
      <right style="medium"/>
      <top style="thin">
        <color indexed="8"/>
      </top>
      <bottom style="thin">
        <color indexed="8"/>
      </bottom>
    </border>
    <border>
      <left/>
      <right style="thin"/>
      <top style="thin"/>
      <bottom style="medium"/>
    </border>
    <border>
      <left style="thin"/>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color indexed="63"/>
      </top>
      <bottom style="thin">
        <color indexed="8"/>
      </bottom>
    </border>
    <border>
      <left style="medium"/>
      <right>
        <color indexed="63"/>
      </right>
      <top>
        <color indexed="63"/>
      </top>
      <bottom>
        <color indexed="63"/>
      </bottom>
    </border>
    <border>
      <left>
        <color indexed="63"/>
      </left>
      <right>
        <color indexed="63"/>
      </right>
      <top>
        <color indexed="63"/>
      </top>
      <bottom style="thin">
        <color indexed="8"/>
      </bottom>
    </border>
    <border>
      <left style="thin"/>
      <right style="thin"/>
      <top style="medium"/>
      <bottom style="thin"/>
    </border>
    <border>
      <left style="thin">
        <color indexed="8"/>
      </left>
      <right>
        <color indexed="63"/>
      </right>
      <top style="thin"/>
      <bottom>
        <color indexed="63"/>
      </bottom>
    </border>
    <border>
      <left style="thin"/>
      <right>
        <color indexed="63"/>
      </right>
      <top style="thin">
        <color indexed="8"/>
      </top>
      <bottom style="thin"/>
    </border>
    <border>
      <left>
        <color indexed="63"/>
      </left>
      <right>
        <color indexed="63"/>
      </right>
      <top style="thin"/>
      <bottom>
        <color indexed="63"/>
      </bottom>
    </border>
    <border>
      <left/>
      <right style="thin"/>
      <top style="thin">
        <color indexed="8"/>
      </top>
      <bottom style="thin">
        <color indexed="8"/>
      </bottom>
    </border>
    <border>
      <left/>
      <right>
        <color indexed="63"/>
      </right>
      <top style="thin">
        <color indexed="8"/>
      </top>
      <bottom style="thin">
        <color indexed="8"/>
      </bottom>
    </border>
    <border>
      <left style="thin"/>
      <right style="thin">
        <color indexed="8"/>
      </right>
      <top style="thin">
        <color indexed="8"/>
      </top>
      <bottom style="thin"/>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top style="thin">
        <color indexed="8"/>
      </top>
      <bottom>
        <color indexed="63"/>
      </bottom>
    </border>
    <border>
      <left style="medium"/>
      <right>
        <color indexed="63"/>
      </right>
      <top/>
      <bottom style="thin"/>
    </border>
    <border>
      <left style="medium"/>
      <right>
        <color indexed="63"/>
      </right>
      <top style="thin"/>
      <bottom style="medium"/>
    </border>
    <border>
      <left style="medium"/>
      <right style="thin"/>
      <top/>
      <bottom style="thin"/>
    </border>
    <border>
      <left style="medium"/>
      <right style="thin"/>
      <top style="thin"/>
      <bottom style="thin"/>
    </border>
    <border>
      <left style="medium"/>
      <right style="medium"/>
      <top>
        <color indexed="63"/>
      </top>
      <bottom>
        <color indexed="63"/>
      </bottom>
    </border>
    <border>
      <left style="thin"/>
      <right style="medium"/>
      <top style="medium"/>
      <bottom style="thin"/>
    </border>
    <border>
      <left style="medium"/>
      <right style="thin"/>
      <top style="thin"/>
      <bottom style="medium"/>
    </border>
    <border>
      <left style="thin">
        <color indexed="8"/>
      </left>
      <right/>
      <top/>
      <bottom style="thin">
        <color indexed="8"/>
      </bottom>
    </border>
    <border>
      <left style="thin"/>
      <right style="thin"/>
      <top>
        <color indexed="63"/>
      </top>
      <bottom>
        <color indexed="63"/>
      </bottom>
    </border>
    <border>
      <left/>
      <right style="thin"/>
      <top>
        <color indexed="63"/>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color indexed="63"/>
      </bottom>
    </border>
    <border>
      <left style="thin">
        <color indexed="8"/>
      </left>
      <right style="thin"/>
      <top style="thin"/>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color indexed="8"/>
      </left>
      <right/>
      <top/>
      <bottom>
        <color indexed="63"/>
      </bottom>
    </border>
    <border>
      <left style="thin"/>
      <right>
        <color indexed="63"/>
      </right>
      <top style="thin"/>
      <bottom>
        <color indexed="63"/>
      </bottom>
    </border>
    <border>
      <left style="thin"/>
      <right style="thin"/>
      <top style="medium"/>
      <bottom/>
    </border>
    <border>
      <left style="medium"/>
      <right style="thin"/>
      <top style="medium"/>
      <bottom>
        <color indexed="63"/>
      </bottom>
    </border>
    <border>
      <left style="medium"/>
      <right style="thin"/>
      <top style="medium"/>
      <bottom style="thin"/>
    </border>
    <border>
      <left style="thin">
        <color indexed="8"/>
      </left>
      <right style="thin">
        <color indexed="8"/>
      </right>
      <top style="thin"/>
      <bottom style="thin"/>
    </border>
    <border>
      <left style="thin"/>
      <right>
        <color indexed="63"/>
      </right>
      <top/>
      <bottom>
        <color indexed="63"/>
      </bottom>
    </border>
    <border>
      <left>
        <color indexed="63"/>
      </left>
      <right style="thin"/>
      <top>
        <color indexed="63"/>
      </top>
      <bottom>
        <color indexed="63"/>
      </bottom>
    </border>
  </borders>
  <cellStyleXfs count="2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0" applyNumberFormat="0" applyFill="0" applyBorder="0" applyAlignment="0" applyProtection="0"/>
    <xf numFmtId="165" fontId="4" fillId="0" borderId="0" applyNumberFormat="0" applyFill="0" applyBorder="0" applyProtection="0">
      <alignment horizontal="left"/>
    </xf>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7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4" fillId="0" borderId="6" applyNumberFormat="0" applyFill="0" applyAlignment="0" applyProtection="0"/>
    <xf numFmtId="0" fontId="6" fillId="0" borderId="0" applyNumberFormat="0" applyFill="0" applyBorder="0" applyAlignment="0">
      <protection locked="0"/>
    </xf>
    <xf numFmtId="0" fontId="0"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5" fillId="29" borderId="0" applyNumberFormat="0" applyBorder="0" applyAlignment="0" applyProtection="0"/>
    <xf numFmtId="0" fontId="76" fillId="30" borderId="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0" fontId="65" fillId="0" borderId="0">
      <alignment/>
      <protection/>
    </xf>
    <xf numFmtId="0" fontId="65"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0" fontId="6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pplyFill="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8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protection/>
    </xf>
    <xf numFmtId="0" fontId="82" fillId="30" borderId="1"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165" fontId="8" fillId="0" borderId="10" applyNumberFormat="0" applyFill="0" applyBorder="0" applyProtection="0">
      <alignment horizontal="center" vertical="center"/>
    </xf>
    <xf numFmtId="165" fontId="8" fillId="0" borderId="10" applyNumberFormat="0" applyFill="0" applyBorder="0" applyProtection="0">
      <alignment horizontal="left" vertical="center"/>
    </xf>
    <xf numFmtId="0" fontId="9" fillId="0" borderId="0" applyNumberFormat="0" applyFill="0" applyBorder="0" applyAlignment="0">
      <protection/>
    </xf>
  </cellStyleXfs>
  <cellXfs count="635">
    <xf numFmtId="0" fontId="0" fillId="0" borderId="0" xfId="0" applyAlignment="1">
      <alignment/>
    </xf>
    <xf numFmtId="0" fontId="15" fillId="33" borderId="0" xfId="206" applyFont="1" applyFill="1" applyBorder="1" applyAlignment="1">
      <alignment horizontal="center" vertical="center"/>
      <protection/>
    </xf>
    <xf numFmtId="0" fontId="12" fillId="33" borderId="0" xfId="206" applyFont="1" applyFill="1">
      <alignment/>
      <protection/>
    </xf>
    <xf numFmtId="0" fontId="16" fillId="0" borderId="0" xfId="206" applyFont="1">
      <alignment/>
      <protection/>
    </xf>
    <xf numFmtId="0" fontId="13" fillId="0" borderId="0" xfId="206" applyFont="1">
      <alignment/>
      <protection/>
    </xf>
    <xf numFmtId="0" fontId="16" fillId="0" borderId="0" xfId="202" applyFont="1" applyBorder="1" applyAlignment="1">
      <alignment vertical="center"/>
      <protection/>
    </xf>
    <xf numFmtId="0" fontId="16" fillId="0" borderId="0" xfId="206" applyFont="1" applyBorder="1">
      <alignment/>
      <protection/>
    </xf>
    <xf numFmtId="0" fontId="18" fillId="0" borderId="0" xfId="206" applyFont="1">
      <alignment/>
      <protection/>
    </xf>
    <xf numFmtId="0" fontId="19" fillId="0" borderId="0" xfId="206" applyFont="1">
      <alignment/>
      <protection/>
    </xf>
    <xf numFmtId="0" fontId="20" fillId="0" borderId="0" xfId="206" applyFont="1">
      <alignment/>
      <protection/>
    </xf>
    <xf numFmtId="0" fontId="21" fillId="0" borderId="0" xfId="53" applyFont="1" applyAlignment="1" applyProtection="1">
      <alignment/>
      <protection/>
    </xf>
    <xf numFmtId="0" fontId="22" fillId="0" borderId="0" xfId="53" applyFont="1" applyBorder="1" applyAlignment="1" applyProtection="1">
      <alignment horizontal="left" vertical="center" indent="1"/>
      <protection/>
    </xf>
    <xf numFmtId="0" fontId="11" fillId="0" borderId="0" xfId="206" applyFont="1" applyFill="1">
      <alignment/>
      <protection/>
    </xf>
    <xf numFmtId="0" fontId="16" fillId="0" borderId="0" xfId="206" applyFont="1" applyBorder="1" applyAlignment="1">
      <alignment horizontal="left" indent="1"/>
      <protection/>
    </xf>
    <xf numFmtId="0" fontId="13" fillId="0" borderId="0" xfId="206" applyFont="1" applyFill="1">
      <alignment/>
      <protection/>
    </xf>
    <xf numFmtId="0" fontId="16" fillId="0" borderId="0" xfId="206" applyFont="1" applyFill="1">
      <alignment/>
      <protection/>
    </xf>
    <xf numFmtId="0" fontId="12" fillId="33" borderId="0" xfId="206" applyFont="1" applyFill="1" applyBorder="1" applyAlignment="1">
      <alignment vertical="top" wrapText="1"/>
      <protection/>
    </xf>
    <xf numFmtId="0" fontId="24" fillId="0" borderId="0" xfId="209" applyFont="1" applyBorder="1" applyAlignment="1">
      <alignment vertical="center"/>
      <protection/>
    </xf>
    <xf numFmtId="0" fontId="25" fillId="0" borderId="0" xfId="0" applyFont="1" applyAlignment="1">
      <alignment/>
    </xf>
    <xf numFmtId="0" fontId="26" fillId="0" borderId="0" xfId="53" applyFont="1" applyAlignment="1" applyProtection="1">
      <alignment horizontal="center" vertical="center"/>
      <protection/>
    </xf>
    <xf numFmtId="0" fontId="29" fillId="0" borderId="11" xfId="211" applyFont="1" applyBorder="1" applyAlignment="1">
      <alignment vertical="center"/>
      <protection/>
    </xf>
    <xf numFmtId="1" fontId="30" fillId="0" borderId="12" xfId="211" applyNumberFormat="1" applyFont="1" applyBorder="1" applyAlignment="1">
      <alignment horizontal="right"/>
      <protection/>
    </xf>
    <xf numFmtId="1" fontId="30" fillId="0" borderId="13" xfId="211" applyNumberFormat="1" applyFont="1" applyBorder="1" applyAlignment="1">
      <alignment horizontal="right"/>
      <protection/>
    </xf>
    <xf numFmtId="1" fontId="30" fillId="0" borderId="14" xfId="211" applyNumberFormat="1" applyFont="1" applyBorder="1" applyAlignment="1">
      <alignment horizontal="right"/>
      <protection/>
    </xf>
    <xf numFmtId="0" fontId="25" fillId="0" borderId="0" xfId="223" applyFont="1">
      <alignment/>
      <protection/>
    </xf>
    <xf numFmtId="0" fontId="29" fillId="0" borderId="0" xfId="0" applyFont="1" applyAlignment="1">
      <alignment/>
    </xf>
    <xf numFmtId="0" fontId="25" fillId="0" borderId="0" xfId="0" applyFont="1" applyAlignment="1">
      <alignment wrapText="1"/>
    </xf>
    <xf numFmtId="0" fontId="31" fillId="0" borderId="0" xfId="223" applyFont="1">
      <alignment/>
      <protection/>
    </xf>
    <xf numFmtId="0" fontId="25" fillId="0" borderId="0" xfId="0" applyFont="1" applyFill="1" applyAlignment="1">
      <alignment/>
    </xf>
    <xf numFmtId="0" fontId="25" fillId="0" borderId="0" xfId="0" applyFont="1" applyBorder="1" applyAlignment="1">
      <alignment/>
    </xf>
    <xf numFmtId="49" fontId="27" fillId="34" borderId="12" xfId="205" applyNumberFormat="1" applyFont="1" applyFill="1" applyBorder="1" applyAlignment="1">
      <alignment horizontal="center" vertical="center" wrapText="1"/>
      <protection/>
    </xf>
    <xf numFmtId="0" fontId="29" fillId="35" borderId="15" xfId="0" applyFont="1" applyFill="1" applyBorder="1" applyAlignment="1">
      <alignment/>
    </xf>
    <xf numFmtId="4" fontId="29" fillId="35" borderId="16" xfId="0" applyNumberFormat="1" applyFont="1" applyFill="1" applyBorder="1" applyAlignment="1">
      <alignment wrapText="1"/>
    </xf>
    <xf numFmtId="164" fontId="25" fillId="0" borderId="0" xfId="0" applyNumberFormat="1" applyFont="1" applyBorder="1" applyAlignment="1">
      <alignment/>
    </xf>
    <xf numFmtId="0" fontId="25" fillId="0" borderId="17" xfId="0" applyFont="1" applyBorder="1" applyAlignment="1">
      <alignment/>
    </xf>
    <xf numFmtId="4" fontId="25" fillId="0" borderId="16" xfId="0" applyNumberFormat="1" applyFont="1" applyBorder="1" applyAlignment="1">
      <alignment/>
    </xf>
    <xf numFmtId="0" fontId="25" fillId="0" borderId="18" xfId="0" applyFont="1" applyBorder="1" applyAlignment="1">
      <alignment wrapText="1"/>
    </xf>
    <xf numFmtId="0" fontId="25" fillId="0" borderId="17" xfId="0" applyFont="1" applyBorder="1" applyAlignment="1">
      <alignment vertical="center"/>
    </xf>
    <xf numFmtId="0" fontId="25" fillId="0" borderId="17" xfId="0" applyFont="1" applyBorder="1" applyAlignment="1">
      <alignment horizontal="left" vertical="center"/>
    </xf>
    <xf numFmtId="4" fontId="25" fillId="0" borderId="0" xfId="0" applyNumberFormat="1" applyFont="1" applyBorder="1" applyAlignment="1">
      <alignment/>
    </xf>
    <xf numFmtId="4" fontId="29" fillId="35" borderId="17" xfId="0" applyNumberFormat="1" applyFont="1" applyFill="1" applyBorder="1" applyAlignment="1">
      <alignment wrapText="1"/>
    </xf>
    <xf numFmtId="4" fontId="29" fillId="35" borderId="16" xfId="0" applyNumberFormat="1" applyFont="1" applyFill="1" applyBorder="1" applyAlignment="1">
      <alignment/>
    </xf>
    <xf numFmtId="4" fontId="25" fillId="0" borderId="0" xfId="0" applyNumberFormat="1" applyFont="1" applyBorder="1" applyAlignment="1">
      <alignment horizontal="right"/>
    </xf>
    <xf numFmtId="4" fontId="25" fillId="0" borderId="0" xfId="0" applyNumberFormat="1" applyFont="1" applyFill="1" applyBorder="1" applyAlignment="1">
      <alignment/>
    </xf>
    <xf numFmtId="4" fontId="25" fillId="0" borderId="0" xfId="0" applyNumberFormat="1" applyFont="1" applyAlignment="1">
      <alignment/>
    </xf>
    <xf numFmtId="4" fontId="25" fillId="0" borderId="0" xfId="0" applyNumberFormat="1" applyFont="1" applyAlignment="1">
      <alignment wrapText="1"/>
    </xf>
    <xf numFmtId="0" fontId="33" fillId="0" borderId="0" xfId="53" applyFont="1" applyAlignment="1" applyProtection="1">
      <alignment horizontal="center" vertical="top"/>
      <protection/>
    </xf>
    <xf numFmtId="171" fontId="25" fillId="0" borderId="16" xfId="0" applyNumberFormat="1" applyFont="1" applyBorder="1" applyAlignment="1">
      <alignment horizontal="right"/>
    </xf>
    <xf numFmtId="171" fontId="25" fillId="0" borderId="16" xfId="0" applyNumberFormat="1" applyFont="1" applyFill="1" applyBorder="1" applyAlignment="1">
      <alignment horizontal="right"/>
    </xf>
    <xf numFmtId="0" fontId="29" fillId="0" borderId="0" xfId="0" applyFont="1" applyFill="1" applyBorder="1" applyAlignment="1">
      <alignment wrapText="1"/>
    </xf>
    <xf numFmtId="4" fontId="29" fillId="0" borderId="0" xfId="0" applyNumberFormat="1" applyFont="1" applyFill="1" applyBorder="1" applyAlignment="1">
      <alignment horizontal="right"/>
    </xf>
    <xf numFmtId="171" fontId="25" fillId="0" borderId="0" xfId="0" applyNumberFormat="1" applyFont="1" applyFill="1" applyAlignment="1">
      <alignment/>
    </xf>
    <xf numFmtId="171" fontId="44" fillId="0" borderId="0" xfId="0" applyNumberFormat="1" applyFont="1" applyFill="1" applyAlignment="1">
      <alignment/>
    </xf>
    <xf numFmtId="4" fontId="25" fillId="0" borderId="0" xfId="0" applyNumberFormat="1" applyFont="1" applyFill="1" applyAlignment="1">
      <alignment/>
    </xf>
    <xf numFmtId="49" fontId="27" fillId="34" borderId="16" xfId="205" applyNumberFormat="1" applyFont="1" applyFill="1" applyBorder="1" applyAlignment="1">
      <alignment horizontal="center" vertical="center" wrapText="1"/>
      <protection/>
    </xf>
    <xf numFmtId="0" fontId="25" fillId="0" borderId="19" xfId="0" applyFont="1" applyBorder="1" applyAlignment="1">
      <alignment horizontal="left" wrapText="1"/>
    </xf>
    <xf numFmtId="0" fontId="25" fillId="0" borderId="19" xfId="0" applyFont="1" applyBorder="1" applyAlignment="1">
      <alignment horizontal="left" vertical="center" wrapText="1"/>
    </xf>
    <xf numFmtId="49" fontId="27" fillId="34" borderId="20" xfId="205" applyNumberFormat="1" applyFont="1" applyFill="1" applyBorder="1" applyAlignment="1">
      <alignment horizontal="center" vertical="center" wrapText="1"/>
      <protection/>
    </xf>
    <xf numFmtId="171" fontId="25" fillId="0" borderId="20" xfId="0" applyNumberFormat="1" applyFont="1" applyBorder="1" applyAlignment="1">
      <alignment horizontal="right"/>
    </xf>
    <xf numFmtId="0" fontId="32"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1" xfId="209" applyFont="1" applyBorder="1" applyAlignment="1">
      <alignment horizontal="center" vertical="center" wrapText="1"/>
      <protection/>
    </xf>
    <xf numFmtId="0" fontId="24" fillId="0" borderId="16" xfId="209" applyFont="1" applyBorder="1" applyAlignment="1">
      <alignment horizontal="center" vertical="center" wrapText="1"/>
      <protection/>
    </xf>
    <xf numFmtId="49" fontId="28" fillId="34" borderId="16" xfId="205" applyNumberFormat="1" applyFont="1" applyFill="1" applyBorder="1" applyAlignment="1">
      <alignment horizontal="center" vertical="center" wrapText="1"/>
      <protection/>
    </xf>
    <xf numFmtId="49" fontId="36" fillId="35" borderId="19" xfId="219" applyNumberFormat="1" applyFont="1" applyFill="1" applyBorder="1" applyAlignment="1">
      <alignment horizontal="left" vertical="center" wrapText="1" indent="1"/>
      <protection/>
    </xf>
    <xf numFmtId="171" fontId="29" fillId="35" borderId="20" xfId="0" applyNumberFormat="1" applyFont="1" applyFill="1" applyBorder="1" applyAlignment="1">
      <alignment horizontal="right"/>
    </xf>
    <xf numFmtId="171" fontId="29" fillId="35" borderId="16" xfId="0" applyNumberFormat="1" applyFont="1" applyFill="1" applyBorder="1" applyAlignment="1">
      <alignment horizontal="right"/>
    </xf>
    <xf numFmtId="49" fontId="36" fillId="0" borderId="19" xfId="219" applyNumberFormat="1" applyFont="1" applyFill="1" applyBorder="1" applyAlignment="1">
      <alignment horizontal="left" vertical="center" wrapText="1" indent="1"/>
      <protection/>
    </xf>
    <xf numFmtId="49" fontId="36" fillId="0" borderId="19" xfId="219" applyNumberFormat="1" applyFont="1" applyBorder="1" applyAlignment="1">
      <alignment horizontal="left" vertical="center" wrapText="1" indent="1"/>
      <protection/>
    </xf>
    <xf numFmtId="49" fontId="34" fillId="0" borderId="19" xfId="219" applyNumberFormat="1" applyFont="1" applyBorder="1" applyAlignment="1">
      <alignment horizontal="left" vertical="center" wrapText="1" indent="3"/>
      <protection/>
    </xf>
    <xf numFmtId="49" fontId="34" fillId="0" borderId="16" xfId="219" applyNumberFormat="1" applyFont="1" applyBorder="1" applyAlignment="1">
      <alignment horizontal="left" vertical="center" wrapText="1" indent="3"/>
      <protection/>
    </xf>
    <xf numFmtId="49" fontId="37" fillId="0" borderId="19" xfId="219" applyNumberFormat="1" applyFont="1" applyBorder="1" applyAlignment="1">
      <alignment horizontal="left" vertical="center" wrapText="1" indent="4"/>
      <protection/>
    </xf>
    <xf numFmtId="164" fontId="25" fillId="0" borderId="0" xfId="0" applyNumberFormat="1" applyFont="1" applyAlignment="1">
      <alignment/>
    </xf>
    <xf numFmtId="0" fontId="24" fillId="0" borderId="0" xfId="0" applyFont="1" applyAlignment="1">
      <alignment/>
    </xf>
    <xf numFmtId="0" fontId="38" fillId="0" borderId="0" xfId="0" applyFont="1" applyBorder="1" applyAlignment="1">
      <alignment/>
    </xf>
    <xf numFmtId="171" fontId="25" fillId="0" borderId="16" xfId="45" applyNumberFormat="1" applyFont="1" applyFill="1" applyBorder="1" applyAlignment="1">
      <alignment/>
    </xf>
    <xf numFmtId="171" fontId="25" fillId="0" borderId="16" xfId="0" applyNumberFormat="1" applyFont="1" applyBorder="1" applyAlignment="1">
      <alignment/>
    </xf>
    <xf numFmtId="171" fontId="25" fillId="0" borderId="16" xfId="0" applyNumberFormat="1" applyFont="1" applyFill="1" applyBorder="1" applyAlignment="1">
      <alignment/>
    </xf>
    <xf numFmtId="0" fontId="25" fillId="0" borderId="16" xfId="0" applyFont="1" applyBorder="1" applyAlignment="1">
      <alignment/>
    </xf>
    <xf numFmtId="0" fontId="34" fillId="0" borderId="16" xfId="0" applyFont="1" applyBorder="1" applyAlignment="1">
      <alignment/>
    </xf>
    <xf numFmtId="0" fontId="24" fillId="0" borderId="22" xfId="0" applyFont="1" applyBorder="1" applyAlignment="1">
      <alignment/>
    </xf>
    <xf numFmtId="0" fontId="24" fillId="0" borderId="23" xfId="0" applyFont="1" applyBorder="1" applyAlignment="1">
      <alignment/>
    </xf>
    <xf numFmtId="0" fontId="25" fillId="0" borderId="23" xfId="0" applyFont="1" applyBorder="1" applyAlignment="1">
      <alignment/>
    </xf>
    <xf numFmtId="0" fontId="38" fillId="0" borderId="23" xfId="0" applyFont="1" applyBorder="1" applyAlignment="1">
      <alignment/>
    </xf>
    <xf numFmtId="0" fontId="24" fillId="0" borderId="16" xfId="215" applyFont="1" applyBorder="1" applyAlignment="1">
      <alignment horizontal="center" vertical="center" wrapText="1"/>
      <protection/>
    </xf>
    <xf numFmtId="3" fontId="25" fillId="0" borderId="16" xfId="204" applyNumberFormat="1" applyFont="1" applyFill="1" applyBorder="1" applyAlignment="1">
      <alignment vertical="center"/>
      <protection/>
    </xf>
    <xf numFmtId="3" fontId="29" fillId="35" borderId="16" xfId="204" applyNumberFormat="1" applyFont="1" applyFill="1" applyBorder="1" applyAlignment="1">
      <alignment vertical="center"/>
      <protection/>
    </xf>
    <xf numFmtId="171" fontId="25" fillId="0" borderId="12" xfId="47" applyNumberFormat="1" applyFont="1" applyFill="1" applyBorder="1" applyAlignment="1">
      <alignment horizontal="right"/>
    </xf>
    <xf numFmtId="171" fontId="25" fillId="0" borderId="12" xfId="0" applyNumberFormat="1" applyFont="1" applyBorder="1" applyAlignment="1">
      <alignment/>
    </xf>
    <xf numFmtId="171" fontId="25" fillId="0" borderId="12" xfId="0" applyNumberFormat="1" applyFont="1" applyFill="1" applyBorder="1" applyAlignment="1">
      <alignment/>
    </xf>
    <xf numFmtId="4" fontId="29" fillId="35" borderId="16" xfId="0" applyNumberFormat="1" applyFont="1" applyFill="1" applyBorder="1" applyAlignment="1">
      <alignment vertical="center" wrapText="1"/>
    </xf>
    <xf numFmtId="0" fontId="25" fillId="0" borderId="0" xfId="0" applyFont="1" applyBorder="1" applyAlignment="1">
      <alignment horizontal="left"/>
    </xf>
    <xf numFmtId="171" fontId="44" fillId="0" borderId="0" xfId="0" applyNumberFormat="1" applyFont="1" applyAlignment="1">
      <alignment/>
    </xf>
    <xf numFmtId="171" fontId="25" fillId="0" borderId="0" xfId="0" applyNumberFormat="1" applyFont="1" applyAlignment="1">
      <alignment/>
    </xf>
    <xf numFmtId="0" fontId="25" fillId="0" borderId="0" xfId="127" applyFont="1">
      <alignment/>
      <protection/>
    </xf>
    <xf numFmtId="171" fontId="25" fillId="0" borderId="11" xfId="47" applyNumberFormat="1" applyFont="1" applyFill="1" applyBorder="1" applyAlignment="1">
      <alignment horizontal="right"/>
    </xf>
    <xf numFmtId="171" fontId="25" fillId="0" borderId="11" xfId="0" applyNumberFormat="1" applyFont="1" applyFill="1" applyBorder="1" applyAlignment="1">
      <alignment/>
    </xf>
    <xf numFmtId="0" fontId="29" fillId="35" borderId="16" xfId="0" applyFont="1" applyFill="1" applyBorder="1" applyAlignment="1">
      <alignment horizontal="left" wrapText="1"/>
    </xf>
    <xf numFmtId="0" fontId="25" fillId="0" borderId="16" xfId="0" applyFont="1" applyFill="1" applyBorder="1" applyAlignment="1">
      <alignment horizontal="left" wrapText="1"/>
    </xf>
    <xf numFmtId="0" fontId="25" fillId="0" borderId="16" xfId="0" applyFont="1" applyFill="1" applyBorder="1" applyAlignment="1">
      <alignment wrapText="1"/>
    </xf>
    <xf numFmtId="171" fontId="29" fillId="35" borderId="24" xfId="47" applyNumberFormat="1" applyFont="1" applyFill="1" applyBorder="1" applyAlignment="1">
      <alignment horizontal="right"/>
    </xf>
    <xf numFmtId="171" fontId="29" fillId="35" borderId="25" xfId="47" applyNumberFormat="1" applyFont="1" applyFill="1" applyBorder="1" applyAlignment="1">
      <alignment horizontal="right"/>
    </xf>
    <xf numFmtId="171" fontId="29" fillId="35" borderId="25" xfId="0" applyNumberFormat="1" applyFont="1" applyFill="1" applyBorder="1" applyAlignment="1">
      <alignment/>
    </xf>
    <xf numFmtId="171" fontId="29" fillId="35" borderId="26" xfId="0" applyNumberFormat="1" applyFont="1" applyFill="1" applyBorder="1" applyAlignment="1">
      <alignment/>
    </xf>
    <xf numFmtId="171" fontId="29" fillId="35" borderId="27" xfId="0" applyNumberFormat="1" applyFont="1" applyFill="1" applyBorder="1" applyAlignment="1">
      <alignment/>
    </xf>
    <xf numFmtId="171" fontId="29" fillId="35" borderId="16" xfId="0" applyNumberFormat="1" applyFont="1" applyFill="1" applyBorder="1" applyAlignment="1">
      <alignment/>
    </xf>
    <xf numFmtId="0" fontId="25" fillId="0" borderId="0" xfId="0" applyFont="1" applyBorder="1" applyAlignment="1">
      <alignment/>
    </xf>
    <xf numFmtId="0" fontId="31" fillId="0" borderId="0" xfId="127" applyFont="1">
      <alignment/>
      <protection/>
    </xf>
    <xf numFmtId="171" fontId="25" fillId="0" borderId="16" xfId="0" applyNumberFormat="1" applyFont="1" applyFill="1" applyBorder="1" applyAlignment="1">
      <alignment horizontal="center"/>
    </xf>
    <xf numFmtId="0" fontId="31" fillId="0" borderId="0" xfId="127" applyFont="1" applyFill="1">
      <alignment/>
      <protection/>
    </xf>
    <xf numFmtId="171" fontId="25" fillId="0" borderId="28" xfId="0" applyNumberFormat="1" applyFont="1" applyFill="1" applyBorder="1" applyAlignment="1">
      <alignment horizontal="right"/>
    </xf>
    <xf numFmtId="0" fontId="25" fillId="0" borderId="0" xfId="127" applyFont="1" applyAlignment="1">
      <alignment wrapText="1"/>
      <protection/>
    </xf>
    <xf numFmtId="173" fontId="25" fillId="0" borderId="0" xfId="127" applyNumberFormat="1" applyFont="1">
      <alignment/>
      <protection/>
    </xf>
    <xf numFmtId="171" fontId="25" fillId="0" borderId="0" xfId="127" applyNumberFormat="1" applyFont="1">
      <alignment/>
      <protection/>
    </xf>
    <xf numFmtId="0" fontId="24" fillId="0" borderId="16" xfId="217" applyFont="1" applyBorder="1" applyAlignment="1">
      <alignment horizontal="center" vertical="center" wrapText="1"/>
      <protection/>
    </xf>
    <xf numFmtId="0" fontId="39" fillId="0" borderId="0" xfId="217" applyFont="1" applyBorder="1" applyAlignment="1">
      <alignment horizontal="left" vertical="center"/>
      <protection/>
    </xf>
    <xf numFmtId="0" fontId="33" fillId="0" borderId="0" xfId="53" applyFont="1" applyBorder="1" applyAlignment="1" applyProtection="1">
      <alignment vertical="center"/>
      <protection/>
    </xf>
    <xf numFmtId="0" fontId="39" fillId="0" borderId="0" xfId="217" applyFont="1" applyFill="1" applyBorder="1" applyAlignment="1">
      <alignment horizontal="left" vertical="center"/>
      <protection/>
    </xf>
    <xf numFmtId="0" fontId="25" fillId="0" borderId="16" xfId="205" applyFont="1" applyFill="1" applyBorder="1" applyAlignment="1">
      <alignment vertical="center" wrapText="1"/>
      <protection/>
    </xf>
    <xf numFmtId="171" fontId="29" fillId="35" borderId="20" xfId="0" applyNumberFormat="1" applyFont="1" applyFill="1" applyBorder="1" applyAlignment="1">
      <alignment/>
    </xf>
    <xf numFmtId="3" fontId="25" fillId="0" borderId="0" xfId="0" applyNumberFormat="1" applyFont="1" applyBorder="1" applyAlignment="1">
      <alignment/>
    </xf>
    <xf numFmtId="0" fontId="25" fillId="0" borderId="12" xfId="0" applyFont="1" applyBorder="1" applyAlignment="1">
      <alignment horizontal="left"/>
    </xf>
    <xf numFmtId="171" fontId="25" fillId="0" borderId="11" xfId="0" applyNumberFormat="1" applyFont="1" applyBorder="1" applyAlignment="1">
      <alignment/>
    </xf>
    <xf numFmtId="4" fontId="25" fillId="0" borderId="12" xfId="0" applyNumberFormat="1" applyFont="1" applyFill="1" applyBorder="1" applyAlignment="1">
      <alignment/>
    </xf>
    <xf numFmtId="4" fontId="25" fillId="0" borderId="12" xfId="0" applyNumberFormat="1" applyFont="1" applyBorder="1" applyAlignment="1">
      <alignment/>
    </xf>
    <xf numFmtId="0" fontId="36" fillId="35" borderId="12" xfId="0" applyFont="1" applyFill="1" applyBorder="1" applyAlignment="1">
      <alignment horizontal="left"/>
    </xf>
    <xf numFmtId="171" fontId="29" fillId="35" borderId="29" xfId="0" applyNumberFormat="1" applyFont="1" applyFill="1" applyBorder="1" applyAlignment="1">
      <alignment/>
    </xf>
    <xf numFmtId="171" fontId="29" fillId="35" borderId="30" xfId="0" applyNumberFormat="1" applyFont="1" applyFill="1" applyBorder="1" applyAlignment="1">
      <alignment/>
    </xf>
    <xf numFmtId="0" fontId="24" fillId="0" borderId="12" xfId="0" applyFont="1" applyBorder="1" applyAlignment="1">
      <alignment horizontal="center" vertical="center" wrapText="1"/>
    </xf>
    <xf numFmtId="49" fontId="27" fillId="34" borderId="14" xfId="205" applyNumberFormat="1" applyFont="1" applyFill="1" applyBorder="1" applyAlignment="1">
      <alignment horizontal="center" vertical="center" wrapText="1"/>
      <protection/>
    </xf>
    <xf numFmtId="0" fontId="25" fillId="0" borderId="0" xfId="208" applyFont="1">
      <alignment/>
      <protection/>
    </xf>
    <xf numFmtId="0" fontId="33" fillId="0" borderId="0" xfId="53" applyFont="1" applyBorder="1" applyAlignment="1" applyProtection="1">
      <alignment horizontal="center" vertical="center"/>
      <protection/>
    </xf>
    <xf numFmtId="0" fontId="25" fillId="0" borderId="0" xfId="158" applyFont="1">
      <alignment/>
      <protection/>
    </xf>
    <xf numFmtId="4" fontId="25" fillId="0" borderId="0" xfId="208" applyNumberFormat="1" applyFont="1">
      <alignment/>
      <protection/>
    </xf>
    <xf numFmtId="0" fontId="40" fillId="0" borderId="0" xfId="208" applyFont="1" applyBorder="1">
      <alignment/>
      <protection/>
    </xf>
    <xf numFmtId="2" fontId="40" fillId="0" borderId="0" xfId="208" applyNumberFormat="1" applyFont="1" applyBorder="1">
      <alignment/>
      <protection/>
    </xf>
    <xf numFmtId="0" fontId="40" fillId="0" borderId="0" xfId="208" applyFont="1">
      <alignment/>
      <protection/>
    </xf>
    <xf numFmtId="0" fontId="41" fillId="0" borderId="0" xfId="208" applyFont="1">
      <alignment/>
      <protection/>
    </xf>
    <xf numFmtId="0" fontId="25" fillId="0" borderId="0" xfId="208" applyFont="1" applyBorder="1">
      <alignment/>
      <protection/>
    </xf>
    <xf numFmtId="0" fontId="42" fillId="0" borderId="0" xfId="220" applyFont="1">
      <alignment/>
      <protection/>
    </xf>
    <xf numFmtId="0" fontId="31" fillId="0" borderId="0" xfId="220" applyFont="1">
      <alignment/>
      <protection/>
    </xf>
    <xf numFmtId="0" fontId="24" fillId="0" borderId="0" xfId="158" applyFont="1">
      <alignment/>
      <protection/>
    </xf>
    <xf numFmtId="0" fontId="25" fillId="0" borderId="0" xfId="218" applyFont="1" applyFill="1" applyBorder="1" applyAlignment="1">
      <alignment vertical="center" wrapText="1"/>
      <protection/>
    </xf>
    <xf numFmtId="2" fontId="31" fillId="0" borderId="0" xfId="220" applyNumberFormat="1" applyFont="1" applyBorder="1">
      <alignment/>
      <protection/>
    </xf>
    <xf numFmtId="0" fontId="25" fillId="0" borderId="16" xfId="213" applyFont="1" applyFill="1" applyBorder="1" applyAlignment="1">
      <alignment vertical="center" wrapText="1"/>
      <protection/>
    </xf>
    <xf numFmtId="0" fontId="25" fillId="0" borderId="16" xfId="213" applyFont="1" applyBorder="1" applyAlignment="1">
      <alignment vertical="center" wrapText="1"/>
      <protection/>
    </xf>
    <xf numFmtId="0" fontId="25" fillId="0" borderId="16" xfId="213" applyFont="1" applyBorder="1" applyAlignment="1">
      <alignment horizontal="left" vertical="center" wrapText="1"/>
      <protection/>
    </xf>
    <xf numFmtId="0" fontId="25" fillId="0" borderId="16" xfId="218" applyFont="1" applyFill="1" applyBorder="1" applyAlignment="1">
      <alignment vertical="center" wrapText="1"/>
      <protection/>
    </xf>
    <xf numFmtId="0" fontId="27" fillId="34" borderId="16" xfId="205" applyFont="1" applyFill="1" applyBorder="1" applyAlignment="1">
      <alignment horizontal="center" vertical="center" wrapText="1"/>
      <protection/>
    </xf>
    <xf numFmtId="0" fontId="38" fillId="0" borderId="0" xfId="0" applyFont="1" applyAlignment="1">
      <alignment/>
    </xf>
    <xf numFmtId="0" fontId="25" fillId="0" borderId="0" xfId="0" applyFont="1" applyAlignment="1">
      <alignment vertical="center"/>
    </xf>
    <xf numFmtId="0" fontId="25" fillId="0" borderId="16" xfId="0" applyFont="1" applyFill="1" applyBorder="1" applyAlignment="1">
      <alignment/>
    </xf>
    <xf numFmtId="4" fontId="25" fillId="36" borderId="16" xfId="0" applyNumberFormat="1" applyFont="1" applyFill="1" applyBorder="1" applyAlignment="1">
      <alignment/>
    </xf>
    <xf numFmtId="0" fontId="29" fillId="35" borderId="16" xfId="0" applyFont="1" applyFill="1" applyBorder="1" applyAlignment="1">
      <alignment/>
    </xf>
    <xf numFmtId="43" fontId="25" fillId="0" borderId="0" xfId="45" applyFont="1" applyAlignment="1">
      <alignment/>
    </xf>
    <xf numFmtId="4" fontId="45" fillId="0" borderId="0" xfId="0" applyNumberFormat="1" applyFont="1" applyAlignment="1">
      <alignment/>
    </xf>
    <xf numFmtId="0" fontId="24" fillId="0" borderId="16" xfId="0" applyFont="1" applyBorder="1" applyAlignment="1">
      <alignment horizontal="center" vertical="center" wrapText="1"/>
    </xf>
    <xf numFmtId="0" fontId="25" fillId="0" borderId="0" xfId="0" applyFont="1" applyAlignment="1">
      <alignment horizontal="right" indent="1"/>
    </xf>
    <xf numFmtId="0" fontId="25" fillId="0" borderId="16" xfId="0" applyFont="1" applyBorder="1" applyAlignment="1">
      <alignment horizontal="left" indent="1"/>
    </xf>
    <xf numFmtId="0" fontId="24" fillId="0" borderId="0" xfId="0" applyFont="1" applyBorder="1" applyAlignment="1">
      <alignment wrapText="1"/>
    </xf>
    <xf numFmtId="49" fontId="27" fillId="34" borderId="16" xfId="205" applyNumberFormat="1" applyFont="1" applyFill="1" applyBorder="1" applyAlignment="1">
      <alignment horizontal="right" vertical="center" wrapText="1" indent="1"/>
      <protection/>
    </xf>
    <xf numFmtId="0" fontId="25" fillId="0" borderId="16" xfId="0" applyFont="1" applyBorder="1" applyAlignment="1">
      <alignment horizontal="left" wrapText="1"/>
    </xf>
    <xf numFmtId="0" fontId="29" fillId="35" borderId="16" xfId="0" applyFont="1" applyFill="1" applyBorder="1" applyAlignment="1">
      <alignment wrapText="1"/>
    </xf>
    <xf numFmtId="0" fontId="25" fillId="0" borderId="16" xfId="0" applyFont="1" applyBorder="1" applyAlignment="1">
      <alignment horizontal="left" vertical="center" wrapText="1"/>
    </xf>
    <xf numFmtId="0" fontId="39" fillId="0" borderId="0" xfId="216" applyFont="1" applyFill="1" applyBorder="1" applyAlignment="1">
      <alignment vertical="center" wrapText="1"/>
      <protection/>
    </xf>
    <xf numFmtId="0" fontId="39" fillId="0" borderId="0" xfId="216" applyFont="1" applyBorder="1" applyAlignment="1">
      <alignment vertical="center" wrapText="1"/>
      <protection/>
    </xf>
    <xf numFmtId="49" fontId="36" fillId="35" borderId="16" xfId="219" applyNumberFormat="1" applyFont="1" applyFill="1" applyBorder="1" applyAlignment="1">
      <alignment horizontal="left" vertical="center" wrapText="1"/>
      <protection/>
    </xf>
    <xf numFmtId="49" fontId="36" fillId="0" borderId="16" xfId="219" applyNumberFormat="1" applyFont="1" applyBorder="1" applyAlignment="1">
      <alignment horizontal="left" vertical="center" wrapText="1"/>
      <protection/>
    </xf>
    <xf numFmtId="49" fontId="34" fillId="0" borderId="16" xfId="219" applyNumberFormat="1" applyFont="1" applyBorder="1" applyAlignment="1">
      <alignment horizontal="left" vertical="center" wrapText="1"/>
      <protection/>
    </xf>
    <xf numFmtId="0" fontId="31" fillId="0" borderId="0" xfId="0" applyFont="1" applyAlignment="1">
      <alignment/>
    </xf>
    <xf numFmtId="3" fontId="25" fillId="0" borderId="0" xfId="0" applyNumberFormat="1" applyFont="1" applyAlignment="1">
      <alignment/>
    </xf>
    <xf numFmtId="0" fontId="25" fillId="0" borderId="12" xfId="0" applyFont="1" applyBorder="1" applyAlignment="1">
      <alignment wrapText="1"/>
    </xf>
    <xf numFmtId="171" fontId="25" fillId="0" borderId="14" xfId="0" applyNumberFormat="1" applyFont="1" applyBorder="1" applyAlignment="1">
      <alignment/>
    </xf>
    <xf numFmtId="171" fontId="25" fillId="0" borderId="31" xfId="0" applyNumberFormat="1" applyFont="1" applyBorder="1" applyAlignment="1">
      <alignment/>
    </xf>
    <xf numFmtId="0" fontId="39" fillId="0" borderId="0" xfId="215" applyFont="1" applyBorder="1" applyAlignment="1">
      <alignment vertical="center"/>
      <protection/>
    </xf>
    <xf numFmtId="3" fontId="25" fillId="0" borderId="16" xfId="204" applyNumberFormat="1" applyFont="1" applyFill="1" applyBorder="1" applyAlignment="1">
      <alignment vertical="center" wrapText="1"/>
      <protection/>
    </xf>
    <xf numFmtId="3" fontId="29" fillId="35" borderId="16" xfId="204" applyNumberFormat="1" applyFont="1" applyFill="1" applyBorder="1" applyAlignment="1">
      <alignment vertical="center" wrapText="1"/>
      <protection/>
    </xf>
    <xf numFmtId="3" fontId="25" fillId="0" borderId="16" xfId="204" applyNumberFormat="1" applyFont="1" applyFill="1" applyBorder="1" applyAlignment="1">
      <alignment horizontal="left" vertical="center" wrapText="1"/>
      <protection/>
    </xf>
    <xf numFmtId="171" fontId="25" fillId="0" borderId="20" xfId="204" applyNumberFormat="1" applyFont="1" applyFill="1" applyBorder="1" applyAlignment="1">
      <alignment vertical="center"/>
      <protection/>
    </xf>
    <xf numFmtId="171" fontId="25" fillId="0" borderId="16" xfId="204" applyNumberFormat="1" applyFont="1" applyFill="1" applyBorder="1" applyAlignment="1">
      <alignment vertical="center"/>
      <protection/>
    </xf>
    <xf numFmtId="171" fontId="29" fillId="35" borderId="20" xfId="204" applyNumberFormat="1" applyFont="1" applyFill="1" applyBorder="1" applyAlignment="1">
      <alignment vertical="center"/>
      <protection/>
    </xf>
    <xf numFmtId="171" fontId="29" fillId="35" borderId="16" xfId="204" applyNumberFormat="1" applyFont="1" applyFill="1" applyBorder="1" applyAlignment="1">
      <alignment vertical="center"/>
      <protection/>
    </xf>
    <xf numFmtId="171" fontId="25" fillId="0" borderId="16" xfId="204" applyNumberFormat="1" applyFont="1" applyFill="1" applyBorder="1" applyAlignment="1">
      <alignment horizontal="right" vertical="center"/>
      <protection/>
    </xf>
    <xf numFmtId="171" fontId="25" fillId="0" borderId="14" xfId="0" applyNumberFormat="1" applyFont="1" applyFill="1" applyBorder="1" applyAlignment="1">
      <alignment/>
    </xf>
    <xf numFmtId="171" fontId="25" fillId="0" borderId="31" xfId="0" applyNumberFormat="1" applyFont="1" applyFill="1" applyBorder="1" applyAlignment="1">
      <alignment/>
    </xf>
    <xf numFmtId="171" fontId="25" fillId="0" borderId="0" xfId="0" applyNumberFormat="1" applyFont="1" applyFill="1" applyBorder="1" applyAlignment="1">
      <alignment/>
    </xf>
    <xf numFmtId="0" fontId="25" fillId="0" borderId="16" xfId="0" applyFont="1" applyFill="1" applyBorder="1" applyAlignment="1">
      <alignment horizontal="left" vertical="center" wrapText="1"/>
    </xf>
    <xf numFmtId="49" fontId="27" fillId="34" borderId="16" xfId="205" applyNumberFormat="1" applyFont="1" applyFill="1" applyBorder="1" applyAlignment="1">
      <alignment horizontal="center" vertical="center" wrapText="1"/>
      <protection/>
    </xf>
    <xf numFmtId="171" fontId="25" fillId="0" borderId="16" xfId="0" applyNumberFormat="1" applyFont="1" applyBorder="1" applyAlignment="1">
      <alignment horizontal="center"/>
    </xf>
    <xf numFmtId="171" fontId="25" fillId="0" borderId="32" xfId="0" applyNumberFormat="1" applyFont="1" applyBorder="1" applyAlignment="1">
      <alignment horizontal="center"/>
    </xf>
    <xf numFmtId="171" fontId="29" fillId="35" borderId="19" xfId="0" applyNumberFormat="1" applyFont="1" applyFill="1" applyBorder="1" applyAlignment="1">
      <alignment horizontal="left"/>
    </xf>
    <xf numFmtId="3" fontId="39" fillId="0" borderId="0" xfId="214" applyNumberFormat="1" applyFont="1" applyBorder="1" applyAlignment="1">
      <alignment vertical="center" wrapText="1"/>
      <protection/>
    </xf>
    <xf numFmtId="0" fontId="29" fillId="35" borderId="16" xfId="0" applyFont="1" applyFill="1" applyBorder="1" applyAlignment="1">
      <alignment horizontal="left" vertical="center" wrapText="1"/>
    </xf>
    <xf numFmtId="0" fontId="24" fillId="0" borderId="16" xfId="217" applyFont="1" applyFill="1" applyBorder="1" applyAlignment="1">
      <alignment horizontal="center" vertical="center" wrapText="1"/>
      <protection/>
    </xf>
    <xf numFmtId="11" fontId="35" fillId="0" borderId="0" xfId="0" applyNumberFormat="1" applyFont="1" applyAlignment="1">
      <alignment wrapText="1"/>
    </xf>
    <xf numFmtId="0" fontId="25" fillId="0" borderId="12" xfId="0" applyFont="1" applyBorder="1" applyAlignment="1">
      <alignment horizontal="left" wrapText="1"/>
    </xf>
    <xf numFmtId="4" fontId="29" fillId="35" borderId="12" xfId="0" applyNumberFormat="1" applyFont="1" applyFill="1" applyBorder="1" applyAlignment="1">
      <alignment wrapText="1"/>
    </xf>
    <xf numFmtId="171" fontId="25" fillId="0" borderId="24" xfId="0" applyNumberFormat="1" applyFont="1" applyFill="1" applyBorder="1" applyAlignment="1">
      <alignment/>
    </xf>
    <xf numFmtId="171" fontId="25" fillId="0" borderId="25" xfId="0" applyNumberFormat="1" applyFont="1" applyFill="1" applyBorder="1" applyAlignment="1">
      <alignment/>
    </xf>
    <xf numFmtId="171" fontId="25" fillId="0" borderId="25" xfId="0" applyNumberFormat="1" applyFont="1" applyBorder="1" applyAlignment="1">
      <alignment/>
    </xf>
    <xf numFmtId="171" fontId="25" fillId="0" borderId="33" xfId="0" applyNumberFormat="1" applyFont="1" applyBorder="1" applyAlignment="1">
      <alignment/>
    </xf>
    <xf numFmtId="171" fontId="25" fillId="0" borderId="34" xfId="0" applyNumberFormat="1" applyFont="1" applyBorder="1" applyAlignment="1">
      <alignment/>
    </xf>
    <xf numFmtId="49" fontId="27" fillId="34" borderId="12" xfId="205" applyNumberFormat="1" applyFont="1" applyFill="1" applyBorder="1" applyAlignment="1">
      <alignment horizontal="center" vertical="center" wrapText="1"/>
      <protection/>
    </xf>
    <xf numFmtId="171" fontId="29" fillId="35" borderId="14" xfId="0" applyNumberFormat="1" applyFont="1" applyFill="1" applyBorder="1" applyAlignment="1">
      <alignment/>
    </xf>
    <xf numFmtId="171" fontId="29" fillId="35" borderId="31" xfId="0" applyNumberFormat="1" applyFont="1" applyFill="1" applyBorder="1" applyAlignment="1">
      <alignment/>
    </xf>
    <xf numFmtId="0" fontId="29" fillId="35" borderId="16" xfId="221" applyFont="1" applyFill="1" applyBorder="1">
      <alignment/>
      <protection/>
    </xf>
    <xf numFmtId="0" fontId="42" fillId="0" borderId="0" xfId="221" applyFont="1">
      <alignment/>
      <protection/>
    </xf>
    <xf numFmtId="0" fontId="31" fillId="0" borderId="0" xfId="221" applyFont="1">
      <alignment/>
      <protection/>
    </xf>
    <xf numFmtId="0" fontId="25" fillId="0" borderId="16" xfId="218" applyFont="1" applyBorder="1" applyAlignment="1">
      <alignment vertical="center" wrapText="1"/>
      <protection/>
    </xf>
    <xf numFmtId="0" fontId="25" fillId="0" borderId="0" xfId="208" applyFont="1" applyFill="1" applyBorder="1">
      <alignment/>
      <protection/>
    </xf>
    <xf numFmtId="0" fontId="24" fillId="0" borderId="16" xfId="158" applyFont="1" applyBorder="1" applyAlignment="1">
      <alignment horizontal="center" vertical="center" wrapText="1"/>
      <protection/>
    </xf>
    <xf numFmtId="49" fontId="25" fillId="0" borderId="0" xfId="45" applyNumberFormat="1" applyFont="1" applyFill="1" applyBorder="1" applyAlignment="1">
      <alignment horizontal="center"/>
    </xf>
    <xf numFmtId="170" fontId="25" fillId="0" borderId="0" xfId="45" applyNumberFormat="1" applyFont="1" applyFill="1" applyBorder="1" applyAlignment="1">
      <alignment/>
    </xf>
    <xf numFmtId="0" fontId="24" fillId="0" borderId="0" xfId="212" applyFont="1" applyBorder="1" applyAlignment="1">
      <alignment vertical="center"/>
      <protection/>
    </xf>
    <xf numFmtId="0" fontId="24" fillId="0" borderId="0" xfId="212" applyFont="1" applyFill="1" applyBorder="1" applyAlignment="1">
      <alignment vertical="center"/>
      <protection/>
    </xf>
    <xf numFmtId="0" fontId="23" fillId="0" borderId="0" xfId="0" applyFont="1" applyAlignment="1">
      <alignment/>
    </xf>
    <xf numFmtId="0" fontId="33" fillId="0" borderId="0" xfId="53" applyFont="1" applyAlignment="1" applyProtection="1">
      <alignment vertical="top"/>
      <protection/>
    </xf>
    <xf numFmtId="2" fontId="25" fillId="0" borderId="0" xfId="0" applyNumberFormat="1" applyFont="1" applyAlignment="1">
      <alignment/>
    </xf>
    <xf numFmtId="4" fontId="29" fillId="0" borderId="0" xfId="0" applyNumberFormat="1" applyFont="1" applyFill="1" applyBorder="1" applyAlignment="1">
      <alignment/>
    </xf>
    <xf numFmtId="0" fontId="29" fillId="33" borderId="16" xfId="0" applyFont="1" applyFill="1" applyBorder="1" applyAlignment="1">
      <alignment/>
    </xf>
    <xf numFmtId="0" fontId="34" fillId="0" borderId="16" xfId="0" applyFont="1" applyBorder="1" applyAlignment="1">
      <alignment horizontal="left" indent="1"/>
    </xf>
    <xf numFmtId="0" fontId="33" fillId="0" borderId="35" xfId="53" applyFont="1" applyBorder="1" applyAlignment="1" applyProtection="1">
      <alignment vertical="center"/>
      <protection/>
    </xf>
    <xf numFmtId="0" fontId="24" fillId="0" borderId="16" xfId="212" applyFont="1" applyBorder="1" applyAlignment="1">
      <alignment horizontal="center" vertical="center" wrapText="1"/>
      <protection/>
    </xf>
    <xf numFmtId="0" fontId="25" fillId="0" borderId="0" xfId="0" applyFont="1" applyAlignment="1">
      <alignment vertical="center" wrapText="1"/>
    </xf>
    <xf numFmtId="0" fontId="25" fillId="0" borderId="0" xfId="0" applyFont="1" applyFill="1" applyBorder="1" applyAlignment="1">
      <alignment/>
    </xf>
    <xf numFmtId="0" fontId="25" fillId="0" borderId="0" xfId="0" applyFont="1" applyAlignment="1">
      <alignment horizontal="center" vertical="center"/>
    </xf>
    <xf numFmtId="171" fontId="25" fillId="0" borderId="16" xfId="0" applyNumberFormat="1" applyFont="1" applyBorder="1" applyAlignment="1">
      <alignment/>
    </xf>
    <xf numFmtId="171" fontId="29" fillId="35" borderId="16" xfId="0" applyNumberFormat="1" applyFont="1" applyFill="1" applyBorder="1" applyAlignment="1">
      <alignment/>
    </xf>
    <xf numFmtId="164" fontId="25" fillId="0" borderId="0" xfId="0" applyNumberFormat="1" applyFont="1" applyFill="1" applyBorder="1" applyAlignment="1">
      <alignment/>
    </xf>
    <xf numFmtId="171" fontId="25" fillId="0" borderId="20" xfId="0" applyNumberFormat="1" applyFont="1" applyBorder="1" applyAlignment="1">
      <alignment/>
    </xf>
    <xf numFmtId="171" fontId="29" fillId="35" borderId="20" xfId="0" applyNumberFormat="1" applyFont="1" applyFill="1" applyBorder="1" applyAlignment="1">
      <alignment/>
    </xf>
    <xf numFmtId="171" fontId="25" fillId="0" borderId="20" xfId="0" applyNumberFormat="1" applyFont="1" applyBorder="1" applyAlignment="1">
      <alignment horizontal="center"/>
    </xf>
    <xf numFmtId="172" fontId="25" fillId="0" borderId="0" xfId="0" applyNumberFormat="1" applyFont="1" applyFill="1" applyBorder="1" applyAlignment="1">
      <alignment/>
    </xf>
    <xf numFmtId="171" fontId="25" fillId="0" borderId="20" xfId="0" applyNumberFormat="1" applyFont="1" applyBorder="1" applyAlignment="1">
      <alignment/>
    </xf>
    <xf numFmtId="0" fontId="25" fillId="0" borderId="20" xfId="158" applyFont="1" applyBorder="1" applyAlignment="1">
      <alignment horizontal="left" wrapText="1"/>
      <protection/>
    </xf>
    <xf numFmtId="171" fontId="25" fillId="0" borderId="16" xfId="158" applyNumberFormat="1" applyFont="1" applyBorder="1">
      <alignment/>
      <protection/>
    </xf>
    <xf numFmtId="171" fontId="25" fillId="0" borderId="36" xfId="158" applyNumberFormat="1" applyFont="1" applyBorder="1">
      <alignment/>
      <protection/>
    </xf>
    <xf numFmtId="171" fontId="25" fillId="0" borderId="27" xfId="158" applyNumberFormat="1" applyFont="1" applyBorder="1">
      <alignment/>
      <protection/>
    </xf>
    <xf numFmtId="0" fontId="25" fillId="0" borderId="20" xfId="158" applyFont="1" applyBorder="1" applyAlignment="1">
      <alignment wrapText="1"/>
      <protection/>
    </xf>
    <xf numFmtId="171" fontId="25" fillId="0" borderId="16" xfId="158" applyNumberFormat="1" applyFont="1" applyFill="1" applyBorder="1">
      <alignment/>
      <protection/>
    </xf>
    <xf numFmtId="171" fontId="25" fillId="0" borderId="36" xfId="158" applyNumberFormat="1" applyFont="1" applyFill="1" applyBorder="1">
      <alignment/>
      <protection/>
    </xf>
    <xf numFmtId="0" fontId="25" fillId="0" borderId="20" xfId="158" applyFont="1" applyBorder="1" applyAlignment="1">
      <alignment horizontal="left" vertical="center" wrapText="1"/>
      <protection/>
    </xf>
    <xf numFmtId="171" fontId="25" fillId="35" borderId="16" xfId="158" applyNumberFormat="1" applyFont="1" applyFill="1" applyBorder="1" applyAlignment="1">
      <alignment horizontal="right"/>
      <protection/>
    </xf>
    <xf numFmtId="0" fontId="25" fillId="0" borderId="37" xfId="158" applyFont="1" applyBorder="1" applyAlignment="1">
      <alignment wrapText="1"/>
      <protection/>
    </xf>
    <xf numFmtId="171" fontId="25" fillId="0" borderId="38" xfId="158" applyNumberFormat="1" applyFont="1" applyBorder="1">
      <alignment/>
      <protection/>
    </xf>
    <xf numFmtId="171" fontId="25" fillId="0" borderId="39" xfId="158" applyNumberFormat="1" applyFont="1" applyBorder="1">
      <alignment/>
      <protection/>
    </xf>
    <xf numFmtId="49" fontId="25" fillId="0" borderId="0" xfId="158" applyNumberFormat="1" applyFont="1" applyBorder="1" applyAlignment="1">
      <alignment horizontal="left"/>
      <protection/>
    </xf>
    <xf numFmtId="0" fontId="25" fillId="0" borderId="0" xfId="0" applyFont="1" applyAlignment="1">
      <alignment horizontal="center"/>
    </xf>
    <xf numFmtId="0" fontId="24" fillId="0" borderId="32" xfId="158" applyFont="1" applyBorder="1" applyAlignment="1">
      <alignment horizontal="center" vertical="center" wrapText="1"/>
      <protection/>
    </xf>
    <xf numFmtId="0" fontId="25" fillId="0" borderId="26" xfId="158" applyFont="1" applyBorder="1" applyAlignment="1">
      <alignment horizontal="left" wrapText="1"/>
      <protection/>
    </xf>
    <xf numFmtId="171" fontId="25" fillId="0" borderId="40" xfId="158" applyNumberFormat="1" applyFont="1" applyBorder="1">
      <alignment/>
      <protection/>
    </xf>
    <xf numFmtId="0" fontId="25" fillId="0" borderId="0" xfId="158" applyFont="1" applyFill="1">
      <alignment/>
      <protection/>
    </xf>
    <xf numFmtId="0" fontId="25" fillId="0" borderId="41" xfId="158" applyFont="1" applyFill="1" applyBorder="1" applyAlignment="1">
      <alignment wrapText="1"/>
      <protection/>
    </xf>
    <xf numFmtId="0" fontId="25" fillId="0" borderId="22" xfId="158" applyFont="1" applyBorder="1" applyAlignment="1">
      <alignment horizontal="left" vertical="center" wrapText="1"/>
      <protection/>
    </xf>
    <xf numFmtId="0" fontId="38" fillId="0" borderId="22" xfId="158" applyFont="1" applyBorder="1" applyAlignment="1">
      <alignment vertical="center" wrapText="1"/>
      <protection/>
    </xf>
    <xf numFmtId="0" fontId="38" fillId="0" borderId="22" xfId="158" applyFont="1" applyBorder="1" applyAlignment="1">
      <alignment horizontal="left" vertical="center" wrapText="1"/>
      <protection/>
    </xf>
    <xf numFmtId="0" fontId="29" fillId="35" borderId="42" xfId="158" applyFont="1" applyFill="1" applyBorder="1" applyAlignment="1">
      <alignment vertical="center" wrapText="1"/>
      <protection/>
    </xf>
    <xf numFmtId="0" fontId="25" fillId="0" borderId="22" xfId="158" applyFont="1" applyBorder="1" applyAlignment="1">
      <alignment vertical="center" wrapText="1"/>
      <protection/>
    </xf>
    <xf numFmtId="0" fontId="29" fillId="35" borderId="22" xfId="158" applyFont="1" applyFill="1" applyBorder="1" applyAlignment="1">
      <alignment vertical="center" wrapText="1"/>
      <protection/>
    </xf>
    <xf numFmtId="0" fontId="25" fillId="0" borderId="43" xfId="158" applyFont="1" applyBorder="1" applyAlignment="1">
      <alignment vertical="center" wrapText="1"/>
      <protection/>
    </xf>
    <xf numFmtId="0" fontId="25" fillId="0" borderId="0" xfId="158" applyFont="1" applyAlignment="1">
      <alignment vertical="center"/>
      <protection/>
    </xf>
    <xf numFmtId="0" fontId="25" fillId="0" borderId="0" xfId="158" applyFont="1" applyFill="1" applyBorder="1" applyAlignment="1">
      <alignment vertical="center" wrapText="1"/>
      <protection/>
    </xf>
    <xf numFmtId="0" fontId="24" fillId="0" borderId="16" xfId="210" applyFont="1" applyBorder="1" applyAlignment="1">
      <alignment horizontal="center" vertical="center" wrapText="1"/>
      <protection/>
    </xf>
    <xf numFmtId="0" fontId="27" fillId="34" borderId="16" xfId="205" applyNumberFormat="1" applyFont="1" applyFill="1" applyBorder="1" applyAlignment="1">
      <alignment horizontal="center" vertical="center" wrapText="1"/>
      <protection/>
    </xf>
    <xf numFmtId="172" fontId="25" fillId="0" borderId="16" xfId="0" applyNumberFormat="1" applyFont="1" applyBorder="1" applyAlignment="1">
      <alignment horizontal="right"/>
    </xf>
    <xf numFmtId="172" fontId="25" fillId="0" borderId="16" xfId="0" applyNumberFormat="1" applyFont="1" applyFill="1" applyBorder="1" applyAlignment="1">
      <alignment horizontal="right"/>
    </xf>
    <xf numFmtId="172" fontId="29" fillId="35" borderId="16" xfId="0" applyNumberFormat="1" applyFont="1" applyFill="1" applyBorder="1" applyAlignment="1">
      <alignment horizontal="right"/>
    </xf>
    <xf numFmtId="172" fontId="25" fillId="0" borderId="20" xfId="0" applyNumberFormat="1" applyFont="1" applyBorder="1" applyAlignment="1">
      <alignment horizontal="right"/>
    </xf>
    <xf numFmtId="172" fontId="29" fillId="35" borderId="20" xfId="0" applyNumberFormat="1" applyFont="1" applyFill="1" applyBorder="1" applyAlignment="1">
      <alignment horizontal="right"/>
    </xf>
    <xf numFmtId="0" fontId="29" fillId="0" borderId="0" xfId="0" applyFont="1" applyAlignment="1">
      <alignment horizontal="center"/>
    </xf>
    <xf numFmtId="0" fontId="25" fillId="0" borderId="16" xfId="0" applyFont="1" applyBorder="1" applyAlignment="1">
      <alignment wrapText="1"/>
    </xf>
    <xf numFmtId="0" fontId="25" fillId="0" borderId="16" xfId="0" applyFont="1" applyBorder="1" applyAlignment="1">
      <alignment vertical="center" wrapText="1"/>
    </xf>
    <xf numFmtId="0" fontId="24" fillId="0" borderId="0" xfId="0" applyFont="1" applyBorder="1" applyAlignment="1">
      <alignment/>
    </xf>
    <xf numFmtId="171" fontId="25" fillId="0" borderId="20" xfId="0" applyNumberFormat="1" applyFont="1" applyFill="1" applyBorder="1" applyAlignment="1">
      <alignment/>
    </xf>
    <xf numFmtId="4" fontId="24" fillId="0" borderId="0" xfId="0" applyNumberFormat="1" applyFont="1" applyBorder="1" applyAlignment="1">
      <alignment/>
    </xf>
    <xf numFmtId="0" fontId="23" fillId="0" borderId="0" xfId="158" applyFont="1" applyBorder="1" applyAlignment="1">
      <alignment wrapText="1"/>
      <protection/>
    </xf>
    <xf numFmtId="171" fontId="25" fillId="0" borderId="20" xfId="158" applyNumberFormat="1" applyFont="1" applyBorder="1">
      <alignment/>
      <protection/>
    </xf>
    <xf numFmtId="171" fontId="25" fillId="0" borderId="44" xfId="47" applyNumberFormat="1" applyFont="1" applyFill="1" applyBorder="1" applyAlignment="1">
      <alignment horizontal="right"/>
    </xf>
    <xf numFmtId="171" fontId="25" fillId="0" borderId="20" xfId="158" applyNumberFormat="1" applyFont="1" applyFill="1" applyBorder="1">
      <alignment/>
      <protection/>
    </xf>
    <xf numFmtId="171" fontId="25" fillId="0" borderId="45" xfId="158" applyNumberFormat="1" applyFont="1" applyBorder="1">
      <alignment/>
      <protection/>
    </xf>
    <xf numFmtId="171" fontId="25" fillId="0" borderId="46" xfId="47" applyNumberFormat="1" applyFont="1" applyFill="1" applyBorder="1" applyAlignment="1">
      <alignment horizontal="right"/>
    </xf>
    <xf numFmtId="171" fontId="25" fillId="0" borderId="47" xfId="47" applyNumberFormat="1" applyFont="1" applyFill="1" applyBorder="1" applyAlignment="1">
      <alignment horizontal="right"/>
    </xf>
    <xf numFmtId="4" fontId="25" fillId="0" borderId="0" xfId="158" applyNumberFormat="1" applyFont="1" applyBorder="1">
      <alignment/>
      <protection/>
    </xf>
    <xf numFmtId="4" fontId="25" fillId="0" borderId="0" xfId="47" applyNumberFormat="1" applyFont="1" applyFill="1" applyBorder="1" applyAlignment="1">
      <alignment horizontal="right"/>
    </xf>
    <xf numFmtId="171" fontId="25" fillId="0" borderId="26" xfId="158" applyNumberFormat="1" applyFont="1" applyBorder="1">
      <alignment/>
      <protection/>
    </xf>
    <xf numFmtId="171" fontId="25" fillId="0" borderId="25" xfId="47" applyNumberFormat="1" applyFont="1" applyFill="1" applyBorder="1" applyAlignment="1">
      <alignment horizontal="right"/>
    </xf>
    <xf numFmtId="171" fontId="25" fillId="0" borderId="48" xfId="47" applyNumberFormat="1" applyFont="1" applyFill="1" applyBorder="1" applyAlignment="1">
      <alignment horizontal="right"/>
    </xf>
    <xf numFmtId="171" fontId="29" fillId="35" borderId="16" xfId="47" applyNumberFormat="1" applyFont="1" applyFill="1" applyBorder="1" applyAlignment="1">
      <alignment horizontal="right"/>
    </xf>
    <xf numFmtId="171" fontId="29" fillId="35" borderId="16" xfId="158" applyNumberFormat="1" applyFont="1" applyFill="1" applyBorder="1">
      <alignment/>
      <protection/>
    </xf>
    <xf numFmtId="171" fontId="25" fillId="0" borderId="16" xfId="47" applyNumberFormat="1" applyFont="1" applyFill="1" applyBorder="1" applyAlignment="1">
      <alignment horizontal="right"/>
    </xf>
    <xf numFmtId="171" fontId="25" fillId="35" borderId="16" xfId="47" applyNumberFormat="1" applyFont="1" applyFill="1" applyBorder="1" applyAlignment="1">
      <alignment horizontal="right"/>
    </xf>
    <xf numFmtId="0" fontId="29" fillId="0" borderId="16" xfId="211" applyFont="1" applyBorder="1" applyAlignment="1">
      <alignment vertical="center"/>
      <protection/>
    </xf>
    <xf numFmtId="0" fontId="29" fillId="0" borderId="30" xfId="211" applyFont="1" applyBorder="1" applyAlignment="1">
      <alignment vertical="center"/>
      <protection/>
    </xf>
    <xf numFmtId="1" fontId="30" fillId="0" borderId="30" xfId="211" applyNumberFormat="1" applyFont="1" applyBorder="1" applyAlignment="1">
      <alignment horizontal="right"/>
      <protection/>
    </xf>
    <xf numFmtId="1" fontId="30" fillId="0" borderId="30" xfId="211" applyNumberFormat="1" applyFont="1" applyFill="1" applyBorder="1" applyAlignment="1">
      <alignment horizontal="right"/>
      <protection/>
    </xf>
    <xf numFmtId="1" fontId="30" fillId="0" borderId="31" xfId="211" applyNumberFormat="1" applyFont="1" applyFill="1" applyBorder="1" applyAlignment="1">
      <alignment horizontal="right"/>
      <protection/>
    </xf>
    <xf numFmtId="0" fontId="25" fillId="0" borderId="49" xfId="0" applyFont="1" applyBorder="1" applyAlignment="1">
      <alignment/>
    </xf>
    <xf numFmtId="4" fontId="45" fillId="0" borderId="0" xfId="0" applyNumberFormat="1" applyFont="1" applyAlignment="1">
      <alignment wrapText="1"/>
    </xf>
    <xf numFmtId="0" fontId="24" fillId="0" borderId="16" xfId="0" applyFont="1" applyFill="1" applyBorder="1" applyAlignment="1">
      <alignment horizontal="center" vertical="center" wrapText="1"/>
    </xf>
    <xf numFmtId="0" fontId="33" fillId="0" borderId="50" xfId="53" applyFont="1" applyBorder="1" applyAlignment="1" applyProtection="1">
      <alignment vertical="center"/>
      <protection/>
    </xf>
    <xf numFmtId="2" fontId="40" fillId="0" borderId="0" xfId="208" applyNumberFormat="1" applyFont="1">
      <alignment/>
      <protection/>
    </xf>
    <xf numFmtId="0" fontId="29" fillId="0" borderId="12" xfId="0" applyFont="1" applyBorder="1" applyAlignment="1">
      <alignment horizontal="left" indent="1"/>
    </xf>
    <xf numFmtId="0" fontId="25" fillId="0" borderId="16" xfId="208" applyFont="1" applyBorder="1" applyAlignment="1">
      <alignment vertical="center" wrapText="1"/>
      <protection/>
    </xf>
    <xf numFmtId="0" fontId="25" fillId="0" borderId="16" xfId="158" applyFont="1" applyBorder="1" applyAlignment="1">
      <alignment horizontal="left" vertical="center" wrapText="1"/>
      <protection/>
    </xf>
    <xf numFmtId="49" fontId="27" fillId="34" borderId="51" xfId="205" applyNumberFormat="1" applyFont="1" applyFill="1" applyBorder="1" applyAlignment="1">
      <alignment horizontal="center" vertical="center" wrapText="1"/>
      <protection/>
    </xf>
    <xf numFmtId="171" fontId="29" fillId="35" borderId="22" xfId="0" applyNumberFormat="1" applyFont="1" applyFill="1" applyBorder="1" applyAlignment="1">
      <alignment horizontal="right"/>
    </xf>
    <xf numFmtId="171" fontId="25" fillId="0" borderId="22" xfId="0" applyNumberFormat="1" applyFont="1" applyBorder="1" applyAlignment="1">
      <alignment horizontal="right"/>
    </xf>
    <xf numFmtId="171" fontId="25" fillId="0" borderId="22" xfId="0" applyNumberFormat="1" applyFont="1" applyFill="1" applyBorder="1" applyAlignment="1">
      <alignment horizontal="right"/>
    </xf>
    <xf numFmtId="171" fontId="25" fillId="0" borderId="52" xfId="0" applyNumberFormat="1" applyFont="1" applyFill="1" applyBorder="1" applyAlignment="1">
      <alignment horizontal="right"/>
    </xf>
    <xf numFmtId="171" fontId="25" fillId="0" borderId="13" xfId="0" applyNumberFormat="1" applyFont="1" applyFill="1" applyBorder="1" applyAlignment="1">
      <alignment/>
    </xf>
    <xf numFmtId="171" fontId="25" fillId="0" borderId="13" xfId="0" applyNumberFormat="1" applyFont="1" applyBorder="1" applyAlignment="1">
      <alignment/>
    </xf>
    <xf numFmtId="171" fontId="29" fillId="35" borderId="53" xfId="0" applyNumberFormat="1" applyFont="1" applyFill="1" applyBorder="1" applyAlignment="1">
      <alignment/>
    </xf>
    <xf numFmtId="49" fontId="27" fillId="34" borderId="11" xfId="205" applyNumberFormat="1" applyFont="1" applyFill="1" applyBorder="1" applyAlignment="1">
      <alignment horizontal="center" vertical="center" wrapText="1"/>
      <protection/>
    </xf>
    <xf numFmtId="171" fontId="29" fillId="35" borderId="27" xfId="158" applyNumberFormat="1" applyFont="1" applyFill="1" applyBorder="1">
      <alignment/>
      <protection/>
    </xf>
    <xf numFmtId="171" fontId="25" fillId="0" borderId="0" xfId="0" applyNumberFormat="1" applyFont="1" applyBorder="1" applyAlignment="1">
      <alignment/>
    </xf>
    <xf numFmtId="0" fontId="24" fillId="0" borderId="54" xfId="158" applyFont="1" applyBorder="1" applyAlignment="1">
      <alignment horizontal="center" vertical="center"/>
      <protection/>
    </xf>
    <xf numFmtId="171" fontId="29" fillId="35" borderId="26" xfId="0" applyNumberFormat="1" applyFont="1" applyFill="1" applyBorder="1" applyAlignment="1">
      <alignment horizontal="right"/>
    </xf>
    <xf numFmtId="171" fontId="29" fillId="35" borderId="27" xfId="0" applyNumberFormat="1" applyFont="1" applyFill="1" applyBorder="1" applyAlignment="1">
      <alignment horizontal="right"/>
    </xf>
    <xf numFmtId="0" fontId="24" fillId="0" borderId="16" xfId="158" applyFont="1" applyFill="1" applyBorder="1" applyAlignment="1">
      <alignment horizontal="center" vertical="center" wrapText="1"/>
      <protection/>
    </xf>
    <xf numFmtId="171" fontId="29" fillId="35" borderId="11" xfId="222" applyNumberFormat="1" applyFont="1" applyFill="1" applyBorder="1" applyAlignment="1">
      <alignment horizontal="right"/>
      <protection/>
    </xf>
    <xf numFmtId="171" fontId="29" fillId="35" borderId="12" xfId="222" applyNumberFormat="1" applyFont="1" applyFill="1" applyBorder="1" applyAlignment="1">
      <alignment horizontal="right"/>
      <protection/>
    </xf>
    <xf numFmtId="171" fontId="29" fillId="35" borderId="55" xfId="222" applyNumberFormat="1" applyFont="1" applyFill="1" applyBorder="1" applyAlignment="1">
      <alignment horizontal="right"/>
      <protection/>
    </xf>
    <xf numFmtId="171" fontId="29" fillId="35" borderId="13" xfId="222" applyNumberFormat="1" applyFont="1" applyFill="1" applyBorder="1" applyAlignment="1">
      <alignment horizontal="right"/>
      <protection/>
    </xf>
    <xf numFmtId="171" fontId="25" fillId="0" borderId="11" xfId="222" applyNumberFormat="1" applyFont="1" applyFill="1" applyBorder="1" applyAlignment="1">
      <alignment vertical="center"/>
      <protection/>
    </xf>
    <xf numFmtId="171" fontId="25" fillId="0" borderId="12" xfId="222" applyNumberFormat="1" applyFont="1" applyFill="1" applyBorder="1" applyAlignment="1">
      <alignment vertical="center"/>
      <protection/>
    </xf>
    <xf numFmtId="171" fontId="25" fillId="0" borderId="55" xfId="222" applyNumberFormat="1" applyFont="1" applyFill="1" applyBorder="1" applyAlignment="1">
      <alignment vertical="center"/>
      <protection/>
    </xf>
    <xf numFmtId="171" fontId="25" fillId="0" borderId="56" xfId="222" applyNumberFormat="1" applyFont="1" applyFill="1" applyBorder="1" applyAlignment="1">
      <alignment vertical="center"/>
      <protection/>
    </xf>
    <xf numFmtId="171" fontId="25" fillId="0" borderId="30" xfId="222" applyNumberFormat="1" applyFont="1" applyFill="1" applyBorder="1" applyAlignment="1">
      <alignment vertical="center"/>
      <protection/>
    </xf>
    <xf numFmtId="171" fontId="25" fillId="0" borderId="57" xfId="222" applyNumberFormat="1" applyFont="1" applyFill="1" applyBorder="1" applyAlignment="1">
      <alignment vertical="center"/>
      <protection/>
    </xf>
    <xf numFmtId="171" fontId="25" fillId="0" borderId="53" xfId="222" applyNumberFormat="1" applyFont="1" applyFill="1" applyBorder="1" applyAlignment="1">
      <alignment vertical="center"/>
      <protection/>
    </xf>
    <xf numFmtId="171" fontId="29" fillId="0" borderId="11" xfId="222" applyNumberFormat="1" applyFont="1" applyFill="1" applyBorder="1" applyAlignment="1">
      <alignment vertical="center"/>
      <protection/>
    </xf>
    <xf numFmtId="171" fontId="29" fillId="0" borderId="12" xfId="222" applyNumberFormat="1" applyFont="1" applyFill="1" applyBorder="1" applyAlignment="1">
      <alignment vertical="center"/>
      <protection/>
    </xf>
    <xf numFmtId="171" fontId="29" fillId="0" borderId="55" xfId="222" applyNumberFormat="1" applyFont="1" applyFill="1" applyBorder="1" applyAlignment="1">
      <alignment vertical="center"/>
      <protection/>
    </xf>
    <xf numFmtId="171" fontId="29" fillId="0" borderId="56" xfId="222" applyNumberFormat="1" applyFont="1" applyFill="1" applyBorder="1" applyAlignment="1">
      <alignment vertical="center"/>
      <protection/>
    </xf>
    <xf numFmtId="0" fontId="25" fillId="0" borderId="12" xfId="0" applyFont="1" applyBorder="1" applyAlignment="1">
      <alignment vertical="center" wrapText="1"/>
    </xf>
    <xf numFmtId="171" fontId="29" fillId="35" borderId="20" xfId="204" applyNumberFormat="1" applyFont="1" applyFill="1" applyBorder="1">
      <alignment/>
      <protection/>
    </xf>
    <xf numFmtId="171" fontId="29" fillId="35" borderId="16" xfId="204" applyNumberFormat="1" applyFont="1" applyFill="1" applyBorder="1">
      <alignment/>
      <protection/>
    </xf>
    <xf numFmtId="171" fontId="25" fillId="0" borderId="20" xfId="204" applyNumberFormat="1" applyFont="1" applyFill="1" applyBorder="1">
      <alignment/>
      <protection/>
    </xf>
    <xf numFmtId="171" fontId="25" fillId="0" borderId="16" xfId="204" applyNumberFormat="1" applyFont="1" applyFill="1" applyBorder="1">
      <alignment/>
      <protection/>
    </xf>
    <xf numFmtId="171" fontId="25" fillId="0" borderId="58" xfId="204" applyNumberFormat="1" applyFont="1" applyFill="1" applyBorder="1">
      <alignment/>
      <protection/>
    </xf>
    <xf numFmtId="171" fontId="25" fillId="0" borderId="32" xfId="204" applyNumberFormat="1" applyFont="1" applyFill="1" applyBorder="1">
      <alignment/>
      <protection/>
    </xf>
    <xf numFmtId="171" fontId="25" fillId="0" borderId="32" xfId="204" applyNumberFormat="1" applyFont="1" applyFill="1" applyBorder="1" applyAlignment="1">
      <alignment horizontal="center"/>
      <protection/>
    </xf>
    <xf numFmtId="0" fontId="38" fillId="0" borderId="0" xfId="0" applyFont="1" applyAlignment="1">
      <alignment vertical="center"/>
    </xf>
    <xf numFmtId="171" fontId="29" fillId="0" borderId="20" xfId="0" applyNumberFormat="1" applyFont="1" applyBorder="1" applyAlignment="1">
      <alignment horizontal="right"/>
    </xf>
    <xf numFmtId="171" fontId="29" fillId="0" borderId="16" xfId="0" applyNumberFormat="1" applyFont="1" applyBorder="1" applyAlignment="1">
      <alignment horizontal="right"/>
    </xf>
    <xf numFmtId="171" fontId="29" fillId="0" borderId="16" xfId="0" applyNumberFormat="1" applyFont="1" applyFill="1" applyBorder="1" applyAlignment="1">
      <alignment horizontal="right"/>
    </xf>
    <xf numFmtId="172" fontId="25" fillId="0" borderId="20" xfId="204" applyNumberFormat="1" applyFont="1" applyFill="1" applyBorder="1" applyAlignment="1">
      <alignment vertical="center"/>
      <protection/>
    </xf>
    <xf numFmtId="172" fontId="25" fillId="0" borderId="16" xfId="204" applyNumberFormat="1" applyFont="1" applyFill="1" applyBorder="1" applyAlignment="1">
      <alignment vertical="center"/>
      <protection/>
    </xf>
    <xf numFmtId="172" fontId="29" fillId="35" borderId="20" xfId="204" applyNumberFormat="1" applyFont="1" applyFill="1" applyBorder="1" applyAlignment="1">
      <alignment vertical="center"/>
      <protection/>
    </xf>
    <xf numFmtId="172" fontId="29" fillId="35" borderId="16" xfId="204" applyNumberFormat="1" applyFont="1" applyFill="1" applyBorder="1" applyAlignment="1">
      <alignment vertical="center"/>
      <protection/>
    </xf>
    <xf numFmtId="171" fontId="25" fillId="0" borderId="11" xfId="205" applyNumberFormat="1" applyFont="1" applyFill="1" applyBorder="1">
      <alignment/>
      <protection/>
    </xf>
    <xf numFmtId="171" fontId="25" fillId="0" borderId="12" xfId="205" applyNumberFormat="1" applyFont="1" applyFill="1" applyBorder="1">
      <alignment/>
      <protection/>
    </xf>
    <xf numFmtId="171" fontId="25" fillId="0" borderId="59" xfId="205" applyNumberFormat="1" applyFont="1" applyFill="1" applyBorder="1">
      <alignment/>
      <protection/>
    </xf>
    <xf numFmtId="171" fontId="25" fillId="0" borderId="60" xfId="205" applyNumberFormat="1" applyFont="1" applyFill="1" applyBorder="1">
      <alignment/>
      <protection/>
    </xf>
    <xf numFmtId="0" fontId="25" fillId="0" borderId="16" xfId="208" applyFont="1" applyFill="1" applyBorder="1" applyAlignment="1">
      <alignment vertical="center" wrapText="1"/>
      <protection/>
    </xf>
    <xf numFmtId="171" fontId="29" fillId="0" borderId="11" xfId="0" applyNumberFormat="1" applyFont="1" applyFill="1" applyBorder="1" applyAlignment="1">
      <alignment/>
    </xf>
    <xf numFmtId="171" fontId="29" fillId="0" borderId="12" xfId="0" applyNumberFormat="1" applyFont="1" applyFill="1" applyBorder="1" applyAlignment="1">
      <alignment/>
    </xf>
    <xf numFmtId="171" fontId="29" fillId="0" borderId="12" xfId="0" applyNumberFormat="1" applyFont="1" applyBorder="1" applyAlignment="1">
      <alignment/>
    </xf>
    <xf numFmtId="171" fontId="29" fillId="0" borderId="14" xfId="0" applyNumberFormat="1" applyFont="1" applyBorder="1" applyAlignment="1">
      <alignment/>
    </xf>
    <xf numFmtId="171" fontId="29" fillId="0" borderId="31" xfId="0" applyNumberFormat="1" applyFont="1" applyBorder="1" applyAlignment="1">
      <alignment/>
    </xf>
    <xf numFmtId="171" fontId="29" fillId="0" borderId="59" xfId="0" applyNumberFormat="1" applyFont="1" applyFill="1" applyBorder="1" applyAlignment="1">
      <alignment/>
    </xf>
    <xf numFmtId="171" fontId="29" fillId="0" borderId="60" xfId="0" applyNumberFormat="1" applyFont="1" applyFill="1" applyBorder="1" applyAlignment="1">
      <alignment/>
    </xf>
    <xf numFmtId="171" fontId="29" fillId="0" borderId="60" xfId="0" applyNumberFormat="1" applyFont="1" applyBorder="1" applyAlignment="1">
      <alignment/>
    </xf>
    <xf numFmtId="171" fontId="29" fillId="0" borderId="61" xfId="0" applyNumberFormat="1" applyFont="1" applyBorder="1" applyAlignment="1">
      <alignment/>
    </xf>
    <xf numFmtId="171" fontId="29" fillId="0" borderId="62" xfId="0" applyNumberFormat="1" applyFont="1" applyBorder="1" applyAlignment="1">
      <alignment/>
    </xf>
    <xf numFmtId="0" fontId="29" fillId="35" borderId="16" xfId="158" applyFont="1" applyFill="1" applyBorder="1" applyAlignment="1">
      <alignment horizontal="left" vertical="center" wrapText="1"/>
      <protection/>
    </xf>
    <xf numFmtId="0" fontId="29" fillId="0" borderId="12" xfId="0" applyFont="1" applyBorder="1" applyAlignment="1">
      <alignment horizontal="left" wrapText="1" indent="1"/>
    </xf>
    <xf numFmtId="0" fontId="25" fillId="0" borderId="16" xfId="158" applyFont="1" applyBorder="1" applyAlignment="1">
      <alignment vertical="center" wrapText="1"/>
      <protection/>
    </xf>
    <xf numFmtId="0" fontId="25" fillId="0" borderId="38" xfId="158" applyFont="1" applyBorder="1" applyAlignment="1">
      <alignment vertical="center" wrapText="1"/>
      <protection/>
    </xf>
    <xf numFmtId="0" fontId="25" fillId="0" borderId="63" xfId="158" applyFont="1" applyBorder="1" applyAlignment="1">
      <alignment horizontal="center" vertical="center"/>
      <protection/>
    </xf>
    <xf numFmtId="0" fontId="25" fillId="0" borderId="19" xfId="158" applyFont="1" applyBorder="1" applyAlignment="1">
      <alignment horizontal="center" vertical="center"/>
      <protection/>
    </xf>
    <xf numFmtId="0" fontId="25" fillId="0" borderId="19" xfId="158" applyFont="1" applyFill="1" applyBorder="1" applyAlignment="1">
      <alignment horizontal="center" vertical="center"/>
      <protection/>
    </xf>
    <xf numFmtId="0" fontId="25" fillId="0" borderId="64" xfId="158" applyFont="1" applyFill="1" applyBorder="1" applyAlignment="1">
      <alignment horizontal="center" vertical="center"/>
      <protection/>
    </xf>
    <xf numFmtId="0" fontId="25" fillId="0" borderId="0" xfId="158" applyFont="1" applyFill="1" applyAlignment="1">
      <alignment horizontal="center" vertical="center"/>
      <protection/>
    </xf>
    <xf numFmtId="0" fontId="25" fillId="0" borderId="0" xfId="158" applyFont="1" applyAlignment="1">
      <alignment horizontal="center" vertical="center"/>
      <protection/>
    </xf>
    <xf numFmtId="0" fontId="25" fillId="0" borderId="16" xfId="158" applyFont="1" applyBorder="1" applyAlignment="1">
      <alignment horizontal="center" vertical="center"/>
      <protection/>
    </xf>
    <xf numFmtId="0" fontId="25" fillId="0" borderId="16" xfId="158" applyFont="1" applyFill="1" applyBorder="1" applyAlignment="1">
      <alignment horizontal="center" vertical="center"/>
      <protection/>
    </xf>
    <xf numFmtId="0" fontId="25" fillId="0" borderId="38" xfId="158" applyFont="1" applyFill="1" applyBorder="1" applyAlignment="1">
      <alignment horizontal="center" vertical="center"/>
      <protection/>
    </xf>
    <xf numFmtId="0" fontId="25" fillId="0" borderId="41" xfId="158" applyFont="1" applyFill="1" applyBorder="1" applyAlignment="1">
      <alignment horizontal="center" vertical="center"/>
      <protection/>
    </xf>
    <xf numFmtId="49" fontId="25" fillId="0" borderId="0" xfId="158" applyNumberFormat="1" applyFont="1" applyBorder="1" applyAlignment="1">
      <alignment horizontal="center" vertical="center"/>
      <protection/>
    </xf>
    <xf numFmtId="0" fontId="29" fillId="35" borderId="65" xfId="158" applyFont="1" applyFill="1" applyBorder="1" applyAlignment="1">
      <alignment horizontal="center" vertical="center" wrapText="1"/>
      <protection/>
    </xf>
    <xf numFmtId="49" fontId="25" fillId="0" borderId="19" xfId="158" applyNumberFormat="1" applyFont="1" applyBorder="1" applyAlignment="1">
      <alignment horizontal="center" vertical="center"/>
      <protection/>
    </xf>
    <xf numFmtId="0" fontId="29" fillId="35" borderId="66" xfId="158" applyFont="1" applyFill="1" applyBorder="1" applyAlignment="1">
      <alignment horizontal="center" vertical="center" wrapText="1"/>
      <protection/>
    </xf>
    <xf numFmtId="49" fontId="25" fillId="0" borderId="64" xfId="158" applyNumberFormat="1" applyFont="1" applyBorder="1" applyAlignment="1">
      <alignment horizontal="center" vertical="center"/>
      <protection/>
    </xf>
    <xf numFmtId="172" fontId="25" fillId="0" borderId="0" xfId="158" applyNumberFormat="1" applyFont="1" applyFill="1" applyBorder="1">
      <alignment/>
      <protection/>
    </xf>
    <xf numFmtId="0" fontId="25" fillId="33" borderId="0" xfId="158" applyFont="1" applyFill="1">
      <alignment/>
      <protection/>
    </xf>
    <xf numFmtId="171" fontId="25" fillId="33" borderId="67" xfId="158" applyNumberFormat="1" applyFont="1" applyFill="1" applyBorder="1">
      <alignment/>
      <protection/>
    </xf>
    <xf numFmtId="49" fontId="27" fillId="33" borderId="67" xfId="205" applyNumberFormat="1" applyFont="1" applyFill="1" applyBorder="1" applyAlignment="1">
      <alignment horizontal="center" vertical="center" wrapText="1"/>
      <protection/>
    </xf>
    <xf numFmtId="0" fontId="25" fillId="0" borderId="0" xfId="158" applyFont="1" applyFill="1" applyAlignment="1">
      <alignment vertical="center"/>
      <protection/>
    </xf>
    <xf numFmtId="49" fontId="25" fillId="0" borderId="0" xfId="158" applyNumberFormat="1" applyFont="1" applyFill="1" applyBorder="1" applyAlignment="1">
      <alignment horizontal="center" vertical="center"/>
      <protection/>
    </xf>
    <xf numFmtId="49" fontId="25" fillId="0" borderId="0" xfId="158" applyNumberFormat="1" applyFont="1" applyFill="1" applyBorder="1" applyAlignment="1">
      <alignment horizontal="left"/>
      <protection/>
    </xf>
    <xf numFmtId="4" fontId="25" fillId="0" borderId="0" xfId="158" applyNumberFormat="1" applyFont="1" applyFill="1">
      <alignment/>
      <protection/>
    </xf>
    <xf numFmtId="0" fontId="25" fillId="0" borderId="0" xfId="0" applyFont="1" applyFill="1" applyAlignment="1">
      <alignment horizontal="center" vertical="center"/>
    </xf>
    <xf numFmtId="0" fontId="38" fillId="0" borderId="0" xfId="0" applyFont="1" applyFill="1" applyAlignment="1">
      <alignment vertical="center"/>
    </xf>
    <xf numFmtId="49" fontId="27" fillId="34" borderId="68" xfId="205" applyNumberFormat="1" applyFont="1" applyFill="1" applyBorder="1" applyAlignment="1">
      <alignment horizontal="center" vertical="center" wrapText="1"/>
      <protection/>
    </xf>
    <xf numFmtId="0" fontId="25" fillId="0" borderId="0" xfId="158" applyFont="1" applyFill="1" applyBorder="1">
      <alignment/>
      <protection/>
    </xf>
    <xf numFmtId="3" fontId="25" fillId="33" borderId="0" xfId="158" applyNumberFormat="1" applyFont="1" applyFill="1" applyBorder="1">
      <alignment/>
      <protection/>
    </xf>
    <xf numFmtId="49" fontId="27" fillId="34" borderId="36" xfId="205" applyNumberFormat="1" applyFont="1" applyFill="1" applyBorder="1" applyAlignment="1">
      <alignment horizontal="center" vertical="center" wrapText="1"/>
      <protection/>
    </xf>
    <xf numFmtId="171" fontId="25" fillId="0" borderId="38" xfId="47" applyNumberFormat="1" applyFont="1" applyFill="1" applyBorder="1" applyAlignment="1">
      <alignment horizontal="right"/>
    </xf>
    <xf numFmtId="171" fontId="25" fillId="35" borderId="38" xfId="47" applyNumberFormat="1" applyFont="1" applyFill="1" applyBorder="1" applyAlignment="1">
      <alignment horizontal="right"/>
    </xf>
    <xf numFmtId="4" fontId="25" fillId="0" borderId="66" xfId="158" applyNumberFormat="1" applyFont="1" applyBorder="1" applyAlignment="1">
      <alignment horizontal="center" vertical="center"/>
      <protection/>
    </xf>
    <xf numFmtId="4" fontId="25" fillId="0" borderId="16" xfId="158" applyNumberFormat="1" applyFont="1" applyBorder="1" applyAlignment="1">
      <alignment horizontal="center" vertical="center"/>
      <protection/>
    </xf>
    <xf numFmtId="4" fontId="25" fillId="0" borderId="69" xfId="158" applyNumberFormat="1" applyFont="1" applyBorder="1" applyAlignment="1">
      <alignment horizontal="center" vertical="center"/>
      <protection/>
    </xf>
    <xf numFmtId="4" fontId="25" fillId="0" borderId="38" xfId="158" applyNumberFormat="1" applyFont="1" applyBorder="1" applyAlignment="1">
      <alignment horizontal="center" vertical="center"/>
      <protection/>
    </xf>
    <xf numFmtId="0" fontId="25" fillId="0" borderId="38" xfId="158" applyFont="1" applyBorder="1" applyAlignment="1">
      <alignment horizontal="left" vertical="center" wrapText="1"/>
      <protection/>
    </xf>
    <xf numFmtId="0" fontId="25" fillId="0" borderId="0" xfId="158" applyFont="1" applyBorder="1" applyAlignment="1">
      <alignment horizontal="left" vertical="center" wrapText="1"/>
      <protection/>
    </xf>
    <xf numFmtId="0" fontId="25" fillId="0" borderId="0" xfId="158" applyFont="1" applyAlignment="1">
      <alignment horizontal="left" vertical="center"/>
      <protection/>
    </xf>
    <xf numFmtId="0" fontId="24" fillId="33" borderId="0" xfId="158" applyFont="1" applyFill="1" applyBorder="1" applyAlignment="1">
      <alignment horizontal="center" vertical="center" wrapText="1"/>
      <protection/>
    </xf>
    <xf numFmtId="0" fontId="25" fillId="0" borderId="0" xfId="0" applyFont="1" applyAlignment="1">
      <alignment horizontal="justify" vertical="center" wrapText="1"/>
    </xf>
    <xf numFmtId="0" fontId="25" fillId="0" borderId="0" xfId="208" applyFont="1" applyAlignment="1">
      <alignment horizontal="justify" vertical="center" wrapText="1"/>
      <protection/>
    </xf>
    <xf numFmtId="0" fontId="29" fillId="35" borderId="16" xfId="0" applyFont="1" applyFill="1" applyBorder="1" applyAlignment="1">
      <alignment vertical="center"/>
    </xf>
    <xf numFmtId="0" fontId="25" fillId="0" borderId="0" xfId="0" applyFont="1" applyFill="1" applyAlignment="1">
      <alignment horizontal="justify" vertical="center" wrapText="1"/>
    </xf>
    <xf numFmtId="49" fontId="27" fillId="34" borderId="32" xfId="205" applyNumberFormat="1" applyFont="1" applyFill="1" applyBorder="1" applyAlignment="1">
      <alignment horizontal="center" vertical="center" wrapText="1"/>
      <protection/>
    </xf>
    <xf numFmtId="49" fontId="27" fillId="34" borderId="32" xfId="205" applyNumberFormat="1" applyFont="1" applyFill="1" applyBorder="1" applyAlignment="1">
      <alignment horizontal="center" vertical="center" wrapText="1"/>
      <protection/>
    </xf>
    <xf numFmtId="49" fontId="27" fillId="34" borderId="60" xfId="205" applyNumberFormat="1" applyFont="1" applyFill="1" applyBorder="1" applyAlignment="1">
      <alignment horizontal="center" vertical="center" wrapText="1"/>
      <protection/>
    </xf>
    <xf numFmtId="0" fontId="26" fillId="0" borderId="0" xfId="53" applyFont="1" applyBorder="1" applyAlignment="1" applyProtection="1">
      <alignment vertical="center"/>
      <protection/>
    </xf>
    <xf numFmtId="0" fontId="25" fillId="0" borderId="16" xfId="213" applyFont="1" applyBorder="1" applyAlignment="1">
      <alignment horizontal="left" vertical="center" wrapText="1" indent="1"/>
      <protection/>
    </xf>
    <xf numFmtId="0" fontId="26" fillId="0" borderId="35" xfId="53" applyFont="1" applyBorder="1" applyAlignment="1" applyProtection="1">
      <alignment vertical="center"/>
      <protection/>
    </xf>
    <xf numFmtId="171" fontId="29" fillId="35" borderId="70" xfId="0" applyNumberFormat="1" applyFont="1" applyFill="1" applyBorder="1" applyAlignment="1">
      <alignment horizontal="right"/>
    </xf>
    <xf numFmtId="171" fontId="25" fillId="0" borderId="70" xfId="0" applyNumberFormat="1" applyFont="1" applyFill="1" applyBorder="1" applyAlignment="1">
      <alignment horizontal="right"/>
    </xf>
    <xf numFmtId="171" fontId="25" fillId="0" borderId="13" xfId="0" applyNumberFormat="1" applyFont="1" applyFill="1" applyBorder="1" applyAlignment="1">
      <alignment horizontal="right"/>
    </xf>
    <xf numFmtId="171" fontId="25" fillId="0" borderId="22" xfId="0" applyNumberFormat="1" applyFont="1" applyBorder="1" applyAlignment="1">
      <alignment/>
    </xf>
    <xf numFmtId="171" fontId="25" fillId="0" borderId="71" xfId="0" applyNumberFormat="1" applyFont="1" applyBorder="1" applyAlignment="1">
      <alignment horizontal="right"/>
    </xf>
    <xf numFmtId="171" fontId="25" fillId="0" borderId="71" xfId="0" applyNumberFormat="1" applyFont="1" applyBorder="1" applyAlignment="1">
      <alignment/>
    </xf>
    <xf numFmtId="171" fontId="25" fillId="0" borderId="16" xfId="208" applyNumberFormat="1" applyFont="1" applyBorder="1" applyAlignment="1">
      <alignment vertical="center"/>
      <protection/>
    </xf>
    <xf numFmtId="171" fontId="25" fillId="0" borderId="16" xfId="220" applyNumberFormat="1" applyFont="1" applyBorder="1">
      <alignment/>
      <protection/>
    </xf>
    <xf numFmtId="171" fontId="25" fillId="0" borderId="16" xfId="220" applyNumberFormat="1" applyFont="1" applyFill="1" applyBorder="1">
      <alignment/>
      <protection/>
    </xf>
    <xf numFmtId="171" fontId="25" fillId="35" borderId="24" xfId="45" applyNumberFormat="1" applyFont="1" applyFill="1" applyBorder="1" applyAlignment="1">
      <alignment horizontal="center"/>
    </xf>
    <xf numFmtId="171" fontId="29" fillId="35" borderId="25" xfId="45" applyNumberFormat="1" applyFont="1" applyFill="1" applyBorder="1" applyAlignment="1">
      <alignment horizontal="center"/>
    </xf>
    <xf numFmtId="171" fontId="29" fillId="35" borderId="25" xfId="0" applyNumberFormat="1" applyFont="1" applyFill="1" applyBorder="1" applyAlignment="1">
      <alignment/>
    </xf>
    <xf numFmtId="171" fontId="29" fillId="35" borderId="33" xfId="0" applyNumberFormat="1" applyFont="1" applyFill="1" applyBorder="1" applyAlignment="1">
      <alignment/>
    </xf>
    <xf numFmtId="171" fontId="29" fillId="35" borderId="72" xfId="0" applyNumberFormat="1" applyFont="1" applyFill="1" applyBorder="1" applyAlignment="1">
      <alignment/>
    </xf>
    <xf numFmtId="171" fontId="29" fillId="35" borderId="34" xfId="0" applyNumberFormat="1" applyFont="1" applyFill="1" applyBorder="1" applyAlignment="1">
      <alignment/>
    </xf>
    <xf numFmtId="171" fontId="25" fillId="0" borderId="11" xfId="45" applyNumberFormat="1" applyFont="1" applyFill="1" applyBorder="1" applyAlignment="1">
      <alignment horizontal="center"/>
    </xf>
    <xf numFmtId="171" fontId="25" fillId="0" borderId="12" xfId="45" applyNumberFormat="1" applyFont="1" applyFill="1" applyBorder="1" applyAlignment="1">
      <alignment horizontal="center"/>
    </xf>
    <xf numFmtId="171" fontId="25" fillId="0" borderId="12" xfId="0" applyNumberFormat="1" applyFont="1" applyBorder="1" applyAlignment="1">
      <alignment/>
    </xf>
    <xf numFmtId="171" fontId="25" fillId="0" borderId="14" xfId="0" applyNumberFormat="1" applyFont="1" applyBorder="1" applyAlignment="1">
      <alignment/>
    </xf>
    <xf numFmtId="171" fontId="25" fillId="0" borderId="55" xfId="0" applyNumberFormat="1" applyFont="1" applyBorder="1" applyAlignment="1">
      <alignment/>
    </xf>
    <xf numFmtId="171" fontId="25" fillId="0" borderId="12" xfId="0" applyNumberFormat="1" applyFont="1" applyFill="1" applyBorder="1" applyAlignment="1">
      <alignment/>
    </xf>
    <xf numFmtId="171" fontId="25" fillId="0" borderId="55" xfId="0" applyNumberFormat="1" applyFont="1" applyFill="1" applyBorder="1" applyAlignment="1">
      <alignment/>
    </xf>
    <xf numFmtId="171" fontId="29" fillId="35" borderId="73" xfId="45" applyNumberFormat="1" applyFont="1" applyFill="1" applyBorder="1" applyAlignment="1">
      <alignment horizontal="center"/>
    </xf>
    <xf numFmtId="171" fontId="29" fillId="35" borderId="74" xfId="45" applyNumberFormat="1" applyFont="1" applyFill="1" applyBorder="1" applyAlignment="1">
      <alignment horizontal="center"/>
    </xf>
    <xf numFmtId="171" fontId="29" fillId="35" borderId="74" xfId="0" applyNumberFormat="1" applyFont="1" applyFill="1" applyBorder="1" applyAlignment="1">
      <alignment/>
    </xf>
    <xf numFmtId="171" fontId="29" fillId="35" borderId="75" xfId="0" applyNumberFormat="1" applyFont="1" applyFill="1" applyBorder="1" applyAlignment="1">
      <alignment/>
    </xf>
    <xf numFmtId="171" fontId="29" fillId="35" borderId="30" xfId="0" applyNumberFormat="1" applyFont="1" applyFill="1" applyBorder="1" applyAlignment="1">
      <alignment/>
    </xf>
    <xf numFmtId="171" fontId="25" fillId="0" borderId="24" xfId="45" applyNumberFormat="1" applyFont="1" applyFill="1" applyBorder="1" applyAlignment="1">
      <alignment horizontal="right" indent="1"/>
    </xf>
    <xf numFmtId="171" fontId="25" fillId="0" borderId="25" xfId="45" applyNumberFormat="1" applyFont="1" applyFill="1" applyBorder="1" applyAlignment="1">
      <alignment horizontal="right" indent="1"/>
    </xf>
    <xf numFmtId="171" fontId="25" fillId="0" borderId="25" xfId="45" applyNumberFormat="1" applyFont="1" applyFill="1" applyBorder="1" applyAlignment="1">
      <alignment horizontal="center"/>
    </xf>
    <xf numFmtId="171" fontId="25" fillId="0" borderId="25" xfId="45" applyNumberFormat="1" applyFont="1" applyFill="1" applyBorder="1" applyAlignment="1">
      <alignment/>
    </xf>
    <xf numFmtId="171" fontId="25" fillId="0" borderId="25" xfId="0" applyNumberFormat="1" applyFont="1" applyBorder="1" applyAlignment="1">
      <alignment/>
    </xf>
    <xf numFmtId="171" fontId="25" fillId="0" borderId="33" xfId="0" applyNumberFormat="1" applyFont="1" applyBorder="1" applyAlignment="1">
      <alignment/>
    </xf>
    <xf numFmtId="171" fontId="25" fillId="0" borderId="34" xfId="0" applyNumberFormat="1" applyFont="1" applyBorder="1" applyAlignment="1">
      <alignment/>
    </xf>
    <xf numFmtId="171" fontId="25" fillId="0" borderId="30" xfId="45" applyNumberFormat="1" applyFont="1" applyFill="1" applyBorder="1" applyAlignment="1">
      <alignment horizontal="right" indent="1"/>
    </xf>
    <xf numFmtId="171" fontId="25" fillId="0" borderId="30" xfId="45" applyNumberFormat="1" applyFont="1" applyFill="1" applyBorder="1" applyAlignment="1">
      <alignment horizontal="center"/>
    </xf>
    <xf numFmtId="171" fontId="25" fillId="0" borderId="30" xfId="0" applyNumberFormat="1" applyFont="1" applyBorder="1" applyAlignment="1">
      <alignment/>
    </xf>
    <xf numFmtId="171" fontId="29" fillId="35" borderId="24" xfId="208" applyNumberFormat="1" applyFont="1" applyFill="1" applyBorder="1">
      <alignment/>
      <protection/>
    </xf>
    <xf numFmtId="171" fontId="29" fillId="35" borderId="25" xfId="208" applyNumberFormat="1" applyFont="1" applyFill="1" applyBorder="1">
      <alignment/>
      <protection/>
    </xf>
    <xf numFmtId="171" fontId="29" fillId="35" borderId="33" xfId="208" applyNumberFormat="1" applyFont="1" applyFill="1" applyBorder="1">
      <alignment/>
      <protection/>
    </xf>
    <xf numFmtId="171" fontId="29" fillId="35" borderId="34" xfId="208" applyNumberFormat="1" applyFont="1" applyFill="1" applyBorder="1">
      <alignment/>
      <protection/>
    </xf>
    <xf numFmtId="171" fontId="25" fillId="0" borderId="11" xfId="208" applyNumberFormat="1" applyFont="1" applyFill="1" applyBorder="1">
      <alignment/>
      <protection/>
    </xf>
    <xf numFmtId="171" fontId="25" fillId="0" borderId="12" xfId="208" applyNumberFormat="1" applyFont="1" applyFill="1" applyBorder="1">
      <alignment/>
      <protection/>
    </xf>
    <xf numFmtId="171" fontId="25" fillId="0" borderId="14" xfId="208" applyNumberFormat="1" applyFont="1" applyFill="1" applyBorder="1">
      <alignment/>
      <protection/>
    </xf>
    <xf numFmtId="171" fontId="25" fillId="0" borderId="31" xfId="208" applyNumberFormat="1" applyFont="1" applyFill="1" applyBorder="1">
      <alignment/>
      <protection/>
    </xf>
    <xf numFmtId="171" fontId="25" fillId="0" borderId="30" xfId="208" applyNumberFormat="1" applyFont="1" applyFill="1" applyBorder="1">
      <alignment/>
      <protection/>
    </xf>
    <xf numFmtId="171" fontId="29" fillId="35" borderId="20" xfId="0" applyNumberFormat="1" applyFont="1" applyFill="1" applyBorder="1" applyAlignment="1">
      <alignment horizontal="center"/>
    </xf>
    <xf numFmtId="171" fontId="29" fillId="0" borderId="20" xfId="0" applyNumberFormat="1" applyFont="1" applyFill="1" applyBorder="1" applyAlignment="1">
      <alignment horizontal="right"/>
    </xf>
    <xf numFmtId="171" fontId="29" fillId="0" borderId="16" xfId="0" applyNumberFormat="1" applyFont="1" applyBorder="1" applyAlignment="1">
      <alignment/>
    </xf>
    <xf numFmtId="171" fontId="25" fillId="0" borderId="20" xfId="47" applyNumberFormat="1" applyFont="1" applyFill="1" applyBorder="1" applyAlignment="1">
      <alignment horizontal="center"/>
    </xf>
    <xf numFmtId="171" fontId="25" fillId="0" borderId="16" xfId="47" applyNumberFormat="1" applyFont="1" applyFill="1" applyBorder="1" applyAlignment="1">
      <alignment horizontal="center"/>
    </xf>
    <xf numFmtId="171" fontId="25" fillId="35" borderId="0" xfId="0" applyNumberFormat="1" applyFont="1" applyFill="1" applyAlignment="1">
      <alignment horizontal="right"/>
    </xf>
    <xf numFmtId="171" fontId="44" fillId="0" borderId="0" xfId="0" applyNumberFormat="1" applyFont="1" applyAlignment="1">
      <alignment horizontal="right" indent="1"/>
    </xf>
    <xf numFmtId="171" fontId="44" fillId="0" borderId="0" xfId="0" applyNumberFormat="1" applyFont="1" applyAlignment="1">
      <alignment wrapText="1"/>
    </xf>
    <xf numFmtId="49" fontId="27" fillId="34" borderId="76" xfId="205" applyNumberFormat="1" applyFont="1" applyFill="1" applyBorder="1" applyAlignment="1">
      <alignment horizontal="center" vertical="center" wrapText="1"/>
      <protection/>
    </xf>
    <xf numFmtId="49" fontId="27" fillId="34" borderId="28" xfId="205" applyNumberFormat="1" applyFont="1" applyFill="1" applyBorder="1" applyAlignment="1">
      <alignment horizontal="center" vertical="center" wrapText="1"/>
      <protection/>
    </xf>
    <xf numFmtId="49" fontId="27" fillId="34" borderId="77" xfId="205" applyNumberFormat="1" applyFont="1" applyFill="1" applyBorder="1" applyAlignment="1">
      <alignment horizontal="center" vertical="center" wrapText="1"/>
      <protection/>
    </xf>
    <xf numFmtId="49" fontId="27" fillId="34" borderId="58" xfId="205" applyNumberFormat="1" applyFont="1" applyFill="1" applyBorder="1" applyAlignment="1">
      <alignment horizontal="center" vertical="center" wrapText="1"/>
      <protection/>
    </xf>
    <xf numFmtId="0" fontId="29" fillId="36" borderId="11" xfId="211" applyFont="1" applyFill="1" applyBorder="1" applyAlignment="1">
      <alignment vertical="center"/>
      <protection/>
    </xf>
    <xf numFmtId="0" fontId="29" fillId="36" borderId="30" xfId="211" applyFont="1" applyFill="1" applyBorder="1" applyAlignment="1">
      <alignment vertical="center"/>
      <protection/>
    </xf>
    <xf numFmtId="14" fontId="27" fillId="34" borderId="16" xfId="205" applyNumberFormat="1" applyFont="1" applyFill="1" applyBorder="1" applyAlignment="1">
      <alignment horizontal="center" vertical="center" wrapText="1"/>
      <protection/>
    </xf>
    <xf numFmtId="171" fontId="29" fillId="35" borderId="78" xfId="0" applyNumberFormat="1" applyFont="1" applyFill="1" applyBorder="1" applyAlignment="1" applyProtection="1">
      <alignment/>
      <protection/>
    </xf>
    <xf numFmtId="171" fontId="25" fillId="0" borderId="78" xfId="0" applyNumberFormat="1" applyFont="1" applyFill="1" applyBorder="1" applyAlignment="1" applyProtection="1">
      <alignment/>
      <protection/>
    </xf>
    <xf numFmtId="171" fontId="25" fillId="0" borderId="79" xfId="0" applyNumberFormat="1" applyFont="1" applyFill="1" applyBorder="1" applyAlignment="1" applyProtection="1">
      <alignment/>
      <protection/>
    </xf>
    <xf numFmtId="171" fontId="29" fillId="35" borderId="79" xfId="0" applyNumberFormat="1" applyFont="1" applyFill="1" applyBorder="1" applyAlignment="1" applyProtection="1">
      <alignment/>
      <protection/>
    </xf>
    <xf numFmtId="0" fontId="33" fillId="0" borderId="80" xfId="53" applyFont="1" applyBorder="1" applyAlignment="1" applyProtection="1">
      <alignment horizontal="center" vertical="center"/>
      <protection/>
    </xf>
    <xf numFmtId="0" fontId="35" fillId="0" borderId="80" xfId="53" applyFont="1" applyBorder="1" applyAlignment="1" applyProtection="1">
      <alignment horizontal="center" vertical="center" wrapText="1"/>
      <protection/>
    </xf>
    <xf numFmtId="0" fontId="26" fillId="0" borderId="0" xfId="53" applyFont="1" applyBorder="1" applyAlignment="1" applyProtection="1">
      <alignment horizontal="center" vertical="center"/>
      <protection/>
    </xf>
    <xf numFmtId="171" fontId="25" fillId="0" borderId="34" xfId="0" applyNumberFormat="1" applyFont="1" applyFill="1" applyBorder="1" applyAlignment="1">
      <alignment/>
    </xf>
    <xf numFmtId="171" fontId="25" fillId="0" borderId="0" xfId="0" applyNumberFormat="1" applyFont="1" applyAlignment="1">
      <alignment wrapText="1"/>
    </xf>
    <xf numFmtId="10" fontId="25" fillId="0" borderId="0" xfId="0" applyNumberFormat="1" applyFont="1" applyAlignment="1">
      <alignment/>
    </xf>
    <xf numFmtId="171" fontId="25" fillId="0" borderId="26" xfId="0" applyNumberFormat="1" applyFont="1" applyBorder="1" applyAlignment="1">
      <alignment/>
    </xf>
    <xf numFmtId="171" fontId="25" fillId="0" borderId="26" xfId="0" applyNumberFormat="1" applyFont="1" applyFill="1" applyBorder="1" applyAlignment="1">
      <alignment/>
    </xf>
    <xf numFmtId="171" fontId="25" fillId="0" borderId="27" xfId="0" applyNumberFormat="1" applyFont="1" applyBorder="1" applyAlignment="1">
      <alignment/>
    </xf>
    <xf numFmtId="171" fontId="43" fillId="35" borderId="31" xfId="0" applyNumberFormat="1" applyFont="1" applyFill="1" applyBorder="1" applyAlignment="1">
      <alignment/>
    </xf>
    <xf numFmtId="171" fontId="12" fillId="0" borderId="55" xfId="0" applyNumberFormat="1" applyFont="1" applyBorder="1" applyAlignment="1">
      <alignment/>
    </xf>
    <xf numFmtId="171" fontId="12" fillId="0" borderId="55" xfId="0" applyNumberFormat="1" applyFont="1" applyFill="1" applyBorder="1" applyAlignment="1">
      <alignment/>
    </xf>
    <xf numFmtId="171" fontId="43" fillId="35" borderId="30" xfId="0" applyNumberFormat="1" applyFont="1" applyFill="1" applyBorder="1" applyAlignment="1">
      <alignment/>
    </xf>
    <xf numFmtId="171" fontId="12" fillId="0" borderId="34" xfId="0" applyNumberFormat="1" applyFont="1" applyBorder="1" applyAlignment="1">
      <alignment/>
    </xf>
    <xf numFmtId="171" fontId="25" fillId="0" borderId="58" xfId="0" applyNumberFormat="1" applyFont="1" applyFill="1" applyBorder="1" applyAlignment="1">
      <alignment/>
    </xf>
    <xf numFmtId="171" fontId="25" fillId="0" borderId="81" xfId="0" applyNumberFormat="1" applyFont="1" applyFill="1" applyBorder="1" applyAlignment="1">
      <alignment horizontal="right"/>
    </xf>
    <xf numFmtId="172" fontId="34" fillId="0" borderId="0" xfId="0" applyNumberFormat="1" applyFont="1" applyBorder="1" applyAlignment="1">
      <alignment/>
    </xf>
    <xf numFmtId="49" fontId="27" fillId="34" borderId="35" xfId="205" applyNumberFormat="1" applyFont="1" applyFill="1" applyBorder="1" applyAlignment="1">
      <alignment horizontal="center" vertical="center" wrapText="1"/>
      <protection/>
    </xf>
    <xf numFmtId="49" fontId="27" fillId="34" borderId="0" xfId="205" applyNumberFormat="1" applyFont="1" applyFill="1" applyBorder="1" applyAlignment="1">
      <alignment horizontal="center" vertical="center" wrapText="1"/>
      <protection/>
    </xf>
    <xf numFmtId="0" fontId="25" fillId="0" borderId="16" xfId="208" applyFont="1" applyBorder="1" applyAlignment="1">
      <alignment horizontal="left" indent="7"/>
      <protection/>
    </xf>
    <xf numFmtId="49" fontId="27" fillId="37" borderId="49" xfId="205" applyNumberFormat="1" applyFont="1" applyFill="1" applyBorder="1" applyAlignment="1">
      <alignment horizontal="center" vertical="center" wrapText="1"/>
      <protection/>
    </xf>
    <xf numFmtId="171" fontId="25" fillId="33" borderId="49" xfId="47" applyNumberFormat="1" applyFont="1" applyFill="1" applyBorder="1" applyAlignment="1">
      <alignment horizontal="right"/>
    </xf>
    <xf numFmtId="0" fontId="25" fillId="0" borderId="66" xfId="158" applyFont="1" applyBorder="1" applyAlignment="1">
      <alignment horizontal="center" vertical="center" wrapText="1"/>
      <protection/>
    </xf>
    <xf numFmtId="0" fontId="25" fillId="0" borderId="66" xfId="158" applyFont="1" applyBorder="1" applyAlignment="1" quotePrefix="1">
      <alignment horizontal="center" vertical="center" wrapText="1"/>
      <protection/>
    </xf>
    <xf numFmtId="0" fontId="25" fillId="0" borderId="69" xfId="158" applyFont="1" applyBorder="1" applyAlignment="1" quotePrefix="1">
      <alignment horizontal="center" vertical="center" wrapText="1"/>
      <protection/>
    </xf>
    <xf numFmtId="9" fontId="45" fillId="0" borderId="0" xfId="0" applyNumberFormat="1" applyFont="1" applyFill="1" applyBorder="1" applyAlignment="1">
      <alignment/>
    </xf>
    <xf numFmtId="190" fontId="25" fillId="0" borderId="0" xfId="235" applyNumberFormat="1" applyFont="1" applyAlignment="1">
      <alignment/>
    </xf>
    <xf numFmtId="172" fontId="25" fillId="0" borderId="22" xfId="0" applyNumberFormat="1" applyFont="1" applyBorder="1" applyAlignment="1">
      <alignment horizontal="right"/>
    </xf>
    <xf numFmtId="172" fontId="25" fillId="0" borderId="22" xfId="0" applyNumberFormat="1" applyFont="1" applyFill="1" applyBorder="1" applyAlignment="1">
      <alignment horizontal="right"/>
    </xf>
    <xf numFmtId="172" fontId="29" fillId="35" borderId="22" xfId="0" applyNumberFormat="1" applyFont="1" applyFill="1" applyBorder="1" applyAlignment="1">
      <alignment horizontal="right"/>
    </xf>
    <xf numFmtId="172" fontId="25" fillId="0" borderId="13" xfId="0" applyNumberFormat="1" applyFont="1" applyFill="1" applyBorder="1" applyAlignment="1">
      <alignment/>
    </xf>
    <xf numFmtId="172" fontId="25" fillId="0" borderId="13" xfId="0" applyNumberFormat="1" applyFont="1" applyBorder="1" applyAlignment="1">
      <alignment/>
    </xf>
    <xf numFmtId="172" fontId="29" fillId="35" borderId="53" xfId="0" applyNumberFormat="1" applyFont="1" applyFill="1" applyBorder="1" applyAlignment="1">
      <alignment/>
    </xf>
    <xf numFmtId="172" fontId="29" fillId="35" borderId="16" xfId="0" applyNumberFormat="1" applyFont="1" applyFill="1" applyBorder="1" applyAlignment="1">
      <alignment/>
    </xf>
    <xf numFmtId="172" fontId="36" fillId="0" borderId="0" xfId="0" applyNumberFormat="1" applyFont="1" applyFill="1" applyBorder="1" applyAlignment="1">
      <alignment/>
    </xf>
    <xf numFmtId="171" fontId="29" fillId="35" borderId="16" xfId="222" applyNumberFormat="1" applyFont="1" applyFill="1" applyBorder="1" applyAlignment="1">
      <alignment horizontal="right"/>
      <protection/>
    </xf>
    <xf numFmtId="171" fontId="29" fillId="0" borderId="16" xfId="222" applyNumberFormat="1" applyFont="1" applyFill="1" applyBorder="1" applyAlignment="1">
      <alignment vertical="center"/>
      <protection/>
    </xf>
    <xf numFmtId="171" fontId="25" fillId="0" borderId="16" xfId="222" applyNumberFormat="1" applyFont="1" applyFill="1" applyBorder="1" applyAlignment="1">
      <alignment vertical="center"/>
      <protection/>
    </xf>
    <xf numFmtId="171" fontId="25" fillId="0" borderId="62" xfId="0" applyNumberFormat="1" applyFont="1" applyBorder="1" applyAlignment="1">
      <alignment/>
    </xf>
    <xf numFmtId="4" fontId="25" fillId="0" borderId="16" xfId="0" applyNumberFormat="1" applyFont="1" applyFill="1" applyBorder="1" applyAlignment="1">
      <alignment/>
    </xf>
    <xf numFmtId="172" fontId="25" fillId="0" borderId="16" xfId="0" applyNumberFormat="1" applyFont="1" applyBorder="1" applyAlignment="1">
      <alignment/>
    </xf>
    <xf numFmtId="172" fontId="25" fillId="0" borderId="20" xfId="0" applyNumberFormat="1" applyFont="1" applyFill="1" applyBorder="1" applyAlignment="1">
      <alignment/>
    </xf>
    <xf numFmtId="172" fontId="25" fillId="0" borderId="20" xfId="0" applyNumberFormat="1" applyFont="1" applyBorder="1" applyAlignment="1">
      <alignment/>
    </xf>
    <xf numFmtId="172" fontId="29" fillId="35" borderId="20" xfId="0" applyNumberFormat="1" applyFont="1" applyFill="1" applyBorder="1" applyAlignment="1">
      <alignment/>
    </xf>
    <xf numFmtId="171" fontId="29" fillId="0" borderId="16" xfId="47" applyNumberFormat="1" applyFont="1" applyFill="1" applyBorder="1" applyAlignment="1">
      <alignment horizontal="right"/>
    </xf>
    <xf numFmtId="14" fontId="27" fillId="34" borderId="58" xfId="205" applyNumberFormat="1" applyFont="1" applyFill="1" applyBorder="1" applyAlignment="1">
      <alignment horizontal="center" vertical="center" wrapText="1"/>
      <protection/>
    </xf>
    <xf numFmtId="172" fontId="29" fillId="35" borderId="16" xfId="204" applyNumberFormat="1" applyFont="1" applyFill="1" applyBorder="1">
      <alignment/>
      <protection/>
    </xf>
    <xf numFmtId="172" fontId="25" fillId="0" borderId="16" xfId="204" applyNumberFormat="1" applyFont="1" applyFill="1" applyBorder="1">
      <alignment/>
      <protection/>
    </xf>
    <xf numFmtId="172" fontId="25" fillId="0" borderId="32" xfId="204" applyNumberFormat="1" applyFont="1" applyFill="1" applyBorder="1">
      <alignment/>
      <protection/>
    </xf>
    <xf numFmtId="0" fontId="33" fillId="0" borderId="35" xfId="53" applyFont="1" applyBorder="1" applyAlignment="1" applyProtection="1">
      <alignment horizontal="center" vertical="center"/>
      <protection/>
    </xf>
    <xf numFmtId="172" fontId="36" fillId="35" borderId="16" xfId="0" applyNumberFormat="1" applyFont="1" applyFill="1" applyBorder="1" applyAlignment="1">
      <alignment/>
    </xf>
    <xf numFmtId="172" fontId="34" fillId="0" borderId="16" xfId="0" applyNumberFormat="1" applyFont="1" applyBorder="1" applyAlignment="1">
      <alignment/>
    </xf>
    <xf numFmtId="14" fontId="27" fillId="34" borderId="16" xfId="205" applyNumberFormat="1" applyFont="1" applyFill="1" applyBorder="1" applyAlignment="1">
      <alignment horizontal="center" vertical="center" wrapText="1"/>
      <protection/>
    </xf>
    <xf numFmtId="49" fontId="27" fillId="38" borderId="16" xfId="205" applyNumberFormat="1" applyFont="1" applyFill="1" applyBorder="1" applyAlignment="1">
      <alignment horizontal="center" vertical="center" wrapText="1"/>
      <protection/>
    </xf>
    <xf numFmtId="49" fontId="27" fillId="34" borderId="82" xfId="205" applyNumberFormat="1" applyFont="1" applyFill="1" applyBorder="1" applyAlignment="1">
      <alignment horizontal="center" vertical="center" wrapText="1"/>
      <protection/>
    </xf>
    <xf numFmtId="49" fontId="27" fillId="34" borderId="32" xfId="205" applyNumberFormat="1" applyFont="1" applyFill="1" applyBorder="1" applyAlignment="1">
      <alignment horizontal="center" vertical="center"/>
      <protection/>
    </xf>
    <xf numFmtId="49" fontId="27" fillId="34" borderId="83" xfId="205" applyNumberFormat="1" applyFont="1" applyFill="1" applyBorder="1" applyAlignment="1">
      <alignment horizontal="center" vertical="center" wrapText="1"/>
      <protection/>
    </xf>
    <xf numFmtId="49" fontId="27" fillId="34" borderId="84" xfId="205" applyNumberFormat="1" applyFont="1" applyFill="1" applyBorder="1" applyAlignment="1">
      <alignment horizontal="center" vertical="center" wrapText="1"/>
      <protection/>
    </xf>
    <xf numFmtId="49" fontId="27" fillId="34" borderId="85" xfId="205" applyNumberFormat="1" applyFont="1" applyFill="1" applyBorder="1" applyAlignment="1">
      <alignment horizontal="center" vertical="center" wrapText="1"/>
      <protection/>
    </xf>
    <xf numFmtId="171" fontId="12" fillId="0" borderId="30" xfId="0" applyNumberFormat="1" applyFont="1" applyBorder="1" applyAlignment="1">
      <alignment/>
    </xf>
    <xf numFmtId="171" fontId="25" fillId="36" borderId="16" xfId="208" applyNumberFormat="1" applyFont="1" applyFill="1" applyBorder="1" applyAlignment="1">
      <alignment vertical="center"/>
      <protection/>
    </xf>
    <xf numFmtId="171" fontId="25" fillId="0" borderId="86" xfId="0" applyNumberFormat="1" applyFont="1" applyFill="1" applyBorder="1" applyAlignment="1">
      <alignment horizontal="right"/>
    </xf>
    <xf numFmtId="172" fontId="36" fillId="35" borderId="16" xfId="0" applyNumberFormat="1" applyFont="1" applyFill="1" applyBorder="1" applyAlignment="1">
      <alignment/>
    </xf>
    <xf numFmtId="172" fontId="34" fillId="0" borderId="16" xfId="0" applyNumberFormat="1" applyFont="1" applyBorder="1" applyAlignment="1">
      <alignment/>
    </xf>
    <xf numFmtId="172" fontId="25" fillId="0" borderId="12" xfId="0" applyNumberFormat="1" applyFont="1" applyFill="1" applyBorder="1" applyAlignment="1">
      <alignment/>
    </xf>
    <xf numFmtId="172" fontId="25" fillId="0" borderId="12" xfId="0" applyNumberFormat="1" applyFont="1" applyBorder="1" applyAlignment="1">
      <alignment/>
    </xf>
    <xf numFmtId="172" fontId="29" fillId="35" borderId="57" xfId="0" applyNumberFormat="1" applyFont="1" applyFill="1" applyBorder="1" applyAlignment="1">
      <alignment/>
    </xf>
    <xf numFmtId="172" fontId="34" fillId="0" borderId="16" xfId="0" applyNumberFormat="1" applyFont="1" applyBorder="1" applyAlignment="1">
      <alignment horizontal="right"/>
    </xf>
    <xf numFmtId="0" fontId="33" fillId="0" borderId="0" xfId="53" applyFont="1" applyFill="1" applyBorder="1" applyAlignment="1" applyProtection="1">
      <alignment horizontal="center" vertical="center"/>
      <protection/>
    </xf>
    <xf numFmtId="49" fontId="28" fillId="39" borderId="16"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14" xfId="205" applyNumberFormat="1" applyFont="1" applyFill="1" applyBorder="1" applyAlignment="1">
      <alignment horizontal="center" vertical="center" wrapText="1"/>
      <protection/>
    </xf>
    <xf numFmtId="14" fontId="27" fillId="39" borderId="16" xfId="205" applyNumberFormat="1" applyFont="1" applyFill="1" applyBorder="1" applyAlignment="1">
      <alignment horizontal="center" vertical="center" wrapText="1"/>
      <protection/>
    </xf>
    <xf numFmtId="49" fontId="83" fillId="39" borderId="12" xfId="205" applyNumberFormat="1" applyFont="1" applyFill="1" applyBorder="1" applyAlignment="1">
      <alignment horizontal="center" vertical="center" wrapText="1"/>
      <protection/>
    </xf>
    <xf numFmtId="14" fontId="83"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0" fontId="33" fillId="0" borderId="80" xfId="53" applyFont="1" applyBorder="1" applyAlignment="1" applyProtection="1">
      <alignment vertical="center"/>
      <protection/>
    </xf>
    <xf numFmtId="14" fontId="27" fillId="39" borderId="58" xfId="205" applyNumberFormat="1" applyFont="1" applyFill="1" applyBorder="1" applyAlignment="1">
      <alignment horizontal="center" vertical="center" wrapText="1"/>
      <protection/>
    </xf>
    <xf numFmtId="49" fontId="27" fillId="39" borderId="58"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171" fontId="29" fillId="35" borderId="26" xfId="0" applyNumberFormat="1" applyFont="1" applyFill="1" applyBorder="1" applyAlignment="1">
      <alignment horizontal="center"/>
    </xf>
    <xf numFmtId="171" fontId="25" fillId="0" borderId="20" xfId="0" applyNumberFormat="1" applyFont="1" applyFill="1" applyBorder="1" applyAlignment="1">
      <alignment horizontal="center"/>
    </xf>
    <xf numFmtId="171" fontId="25" fillId="0" borderId="86" xfId="0" applyNumberFormat="1" applyFont="1" applyFill="1" applyBorder="1" applyAlignment="1">
      <alignment horizontal="center"/>
    </xf>
    <xf numFmtId="171" fontId="25" fillId="0" borderId="71" xfId="0" applyNumberFormat="1" applyFont="1" applyBorder="1" applyAlignment="1">
      <alignment horizontal="center"/>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171" fontId="25" fillId="0" borderId="20" xfId="0" applyNumberFormat="1" applyFont="1" applyBorder="1" applyAlignment="1">
      <alignment horizontal="center" vertical="center"/>
    </xf>
    <xf numFmtId="172" fontId="29" fillId="0" borderId="71" xfId="0" applyNumberFormat="1" applyFont="1" applyFill="1" applyBorder="1" applyAlignment="1">
      <alignment/>
    </xf>
    <xf numFmtId="49" fontId="27" fillId="39" borderId="12" xfId="205" applyNumberFormat="1" applyFont="1" applyFill="1" applyBorder="1" applyAlignment="1">
      <alignment horizontal="center" vertical="center" wrapText="1"/>
      <protection/>
    </xf>
    <xf numFmtId="49" fontId="83"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171" fontId="25" fillId="35" borderId="16" xfId="47" applyNumberFormat="1" applyFont="1" applyFill="1" applyBorder="1" applyAlignment="1">
      <alignment horizontal="center"/>
    </xf>
    <xf numFmtId="49" fontId="27" fillId="39" borderId="16"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0" fontId="25" fillId="0" borderId="0" xfId="158" applyFont="1" applyFill="1" applyBorder="1" applyAlignment="1">
      <alignment horizontal="center" vertical="center"/>
      <protection/>
    </xf>
    <xf numFmtId="0" fontId="25" fillId="0" borderId="0" xfId="158" applyFont="1" applyBorder="1" applyAlignment="1">
      <alignment vertical="center" wrapText="1"/>
      <protection/>
    </xf>
    <xf numFmtId="0" fontId="25" fillId="0" borderId="0" xfId="158" applyFont="1" applyBorder="1" applyAlignment="1">
      <alignment wrapText="1"/>
      <protection/>
    </xf>
    <xf numFmtId="171" fontId="25" fillId="0" borderId="0" xfId="158" applyNumberFormat="1" applyFont="1" applyBorder="1">
      <alignment/>
      <protection/>
    </xf>
    <xf numFmtId="171" fontId="25" fillId="33" borderId="0" xfId="158" applyNumberFormat="1" applyFont="1" applyFill="1" applyBorder="1">
      <alignment/>
      <protection/>
    </xf>
    <xf numFmtId="0" fontId="25" fillId="0" borderId="82" xfId="158" applyFont="1" applyBorder="1" applyAlignment="1">
      <alignment vertical="center" wrapText="1"/>
      <protection/>
    </xf>
    <xf numFmtId="171" fontId="25" fillId="0" borderId="38" xfId="158" applyNumberFormat="1" applyFont="1" applyFill="1" applyBorder="1" applyAlignment="1">
      <alignment horizontal="right"/>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0" fontId="14" fillId="33" borderId="0" xfId="206" applyFont="1" applyFill="1" applyBorder="1" applyAlignment="1">
      <alignment vertical="center"/>
      <protection/>
    </xf>
    <xf numFmtId="0" fontId="12" fillId="33" borderId="0" xfId="206" applyFont="1" applyFill="1" applyAlignment="1">
      <alignment/>
      <protection/>
    </xf>
    <xf numFmtId="49" fontId="27"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1" fontId="30" fillId="40" borderId="31" xfId="211" applyNumberFormat="1" applyFont="1" applyFill="1" applyBorder="1" applyAlignment="1">
      <alignment horizontal="right"/>
      <protection/>
    </xf>
    <xf numFmtId="1" fontId="30" fillId="40" borderId="30" xfId="211" applyNumberFormat="1" applyFont="1" applyFill="1" applyBorder="1" applyAlignment="1">
      <alignment horizontal="right"/>
      <protection/>
    </xf>
    <xf numFmtId="0" fontId="46" fillId="0" borderId="0" xfId="0" applyFont="1" applyAlignment="1">
      <alignment horizontal="justify" vertical="center"/>
    </xf>
    <xf numFmtId="0" fontId="47" fillId="0" borderId="0" xfId="0" applyFont="1" applyAlignment="1">
      <alignment horizontal="justify" vertical="center"/>
    </xf>
    <xf numFmtId="49" fontId="27" fillId="39" borderId="16" xfId="205" applyNumberFormat="1" applyFont="1" applyFill="1" applyBorder="1" applyAlignment="1">
      <alignment horizontal="center" vertical="center" wrapText="1"/>
      <protection/>
    </xf>
    <xf numFmtId="171" fontId="25" fillId="0" borderId="16" xfId="208" applyNumberFormat="1" applyFont="1" applyFill="1" applyBorder="1" applyAlignment="1">
      <alignment vertical="center"/>
      <protection/>
    </xf>
    <xf numFmtId="49" fontId="27"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171" fontId="25" fillId="0" borderId="0" xfId="158" applyNumberFormat="1" applyFont="1">
      <alignment/>
      <protection/>
    </xf>
    <xf numFmtId="0" fontId="26" fillId="0" borderId="35" xfId="53" applyFont="1" applyBorder="1" applyAlignment="1" applyProtection="1">
      <alignment horizontal="center" vertical="center"/>
      <protection/>
    </xf>
    <xf numFmtId="0" fontId="33" fillId="0" borderId="35" xfId="53" applyFont="1" applyBorder="1" applyAlignment="1" applyProtection="1">
      <alignment horizontal="center" vertical="center"/>
      <protection/>
    </xf>
    <xf numFmtId="0" fontId="26" fillId="0" borderId="0" xfId="53" applyFont="1" applyBorder="1" applyAlignment="1" applyProtection="1">
      <alignment horizontal="center"/>
      <protection/>
    </xf>
    <xf numFmtId="0" fontId="33" fillId="0" borderId="50" xfId="53" applyFont="1" applyBorder="1" applyAlignment="1" applyProtection="1">
      <alignment horizontal="center" vertical="center"/>
      <protection/>
    </xf>
    <xf numFmtId="0" fontId="33" fillId="0" borderId="0" xfId="53" applyFont="1" applyBorder="1" applyAlignment="1" applyProtection="1">
      <alignment horizontal="center" vertical="center"/>
      <protection/>
    </xf>
    <xf numFmtId="0" fontId="24" fillId="0" borderId="43" xfId="158" applyFont="1" applyBorder="1" applyAlignment="1">
      <alignment horizontal="center" vertical="center" wrapText="1"/>
      <protection/>
    </xf>
    <xf numFmtId="0" fontId="24" fillId="0" borderId="45" xfId="158" applyFont="1" applyBorder="1" applyAlignment="1">
      <alignment horizontal="center" vertical="center" wrapText="1"/>
      <protection/>
    </xf>
    <xf numFmtId="0" fontId="24" fillId="0" borderId="82" xfId="158" applyFont="1" applyBorder="1" applyAlignment="1">
      <alignment horizontal="center" vertical="center"/>
      <protection/>
    </xf>
    <xf numFmtId="0" fontId="24" fillId="0" borderId="58" xfId="158" applyFont="1" applyBorder="1" applyAlignment="1">
      <alignment horizontal="center" vertical="center"/>
      <protection/>
    </xf>
    <xf numFmtId="0" fontId="25" fillId="33" borderId="87" xfId="158" applyFont="1" applyFill="1" applyBorder="1" applyAlignment="1">
      <alignment horizontal="center" wrapText="1"/>
      <protection/>
    </xf>
    <xf numFmtId="0" fontId="25" fillId="33" borderId="0" xfId="158" applyFont="1" applyFill="1" applyBorder="1" applyAlignment="1">
      <alignment horizontal="center" wrapText="1"/>
      <protection/>
    </xf>
    <xf numFmtId="0" fontId="25" fillId="33" borderId="88" xfId="158" applyFont="1" applyFill="1" applyBorder="1" applyAlignment="1">
      <alignment horizontal="center" wrapText="1"/>
      <protection/>
    </xf>
    <xf numFmtId="0" fontId="33" fillId="0" borderId="80" xfId="53" applyFont="1" applyBorder="1" applyAlignment="1" applyProtection="1">
      <alignment horizontal="center" vertical="center"/>
      <protection/>
    </xf>
    <xf numFmtId="49" fontId="27" fillId="39" borderId="51" xfId="205" applyNumberFormat="1" applyFont="1" applyFill="1" applyBorder="1" applyAlignment="1">
      <alignment horizontal="center" vertical="center" wrapText="1"/>
      <protection/>
    </xf>
    <xf numFmtId="49" fontId="27" fillId="39" borderId="16" xfId="205" applyNumberFormat="1" applyFont="1" applyFill="1" applyBorder="1" applyAlignment="1">
      <alignment horizontal="center" vertical="center" wrapText="1"/>
      <protection/>
    </xf>
    <xf numFmtId="49" fontId="27" fillId="34" borderId="85" xfId="205" applyNumberFormat="1" applyFont="1" applyFill="1" applyBorder="1" applyAlignment="1">
      <alignment horizontal="center" vertical="center" wrapText="1"/>
      <protection/>
    </xf>
    <xf numFmtId="49" fontId="27" fillId="34" borderId="66" xfId="205" applyNumberFormat="1" applyFont="1" applyFill="1" applyBorder="1" applyAlignment="1">
      <alignment horizontal="center" vertical="center" wrapText="1"/>
      <protection/>
    </xf>
    <xf numFmtId="0" fontId="24" fillId="0" borderId="82" xfId="158" applyFont="1" applyBorder="1" applyAlignment="1">
      <alignment horizontal="center" vertical="center" wrapText="1"/>
      <protection/>
    </xf>
    <xf numFmtId="0" fontId="24" fillId="0" borderId="58" xfId="158" applyFont="1" applyBorder="1" applyAlignment="1">
      <alignment horizontal="center" vertical="center" wrapText="1"/>
      <protection/>
    </xf>
    <xf numFmtId="49" fontId="27" fillId="34" borderId="68" xfId="205" applyNumberFormat="1" applyFont="1" applyFill="1" applyBorder="1" applyAlignment="1">
      <alignment horizontal="center" vertical="center" wrapText="1"/>
      <protection/>
    </xf>
  </cellXfs>
  <cellStyles count="22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im1" xfId="35"/>
    <cellStyle name="Címsor 1" xfId="36"/>
    <cellStyle name="Címsor 2" xfId="37"/>
    <cellStyle name="Címsor 3" xfId="38"/>
    <cellStyle name="Címsor 4" xfId="39"/>
    <cellStyle name="Comma [0]_1 hónapos dkj" xfId="40"/>
    <cellStyle name="Comma_1 hónapos dkj" xfId="41"/>
    <cellStyle name="Currency [0]_1 hónapos dkj" xfId="42"/>
    <cellStyle name="Currency_1 hónapos dkj" xfId="43"/>
    <cellStyle name="Ellenőrzőcella" xfId="44"/>
    <cellStyle name="Comma" xfId="45"/>
    <cellStyle name="Comma [0]" xfId="46"/>
    <cellStyle name="Ezres 2" xfId="47"/>
    <cellStyle name="Ezres 2 2" xfId="48"/>
    <cellStyle name="Ezres 2 3" xfId="49"/>
    <cellStyle name="Ezres 2 4" xfId="50"/>
    <cellStyle name="Ezres 2 5" xfId="51"/>
    <cellStyle name="Figyelmeztetés" xfId="52"/>
    <cellStyle name="Hyperlink" xfId="53"/>
    <cellStyle name="Hivatkozott cella" xfId="54"/>
    <cellStyle name="Input" xfId="55"/>
    <cellStyle name="Jegyzet" xfId="56"/>
    <cellStyle name="Jegyzet 10" xfId="57"/>
    <cellStyle name="Jegyzet 11" xfId="58"/>
    <cellStyle name="Jegyzet 12" xfId="59"/>
    <cellStyle name="Jegyzet 13" xfId="60"/>
    <cellStyle name="Jegyzet 14" xfId="61"/>
    <cellStyle name="Jegyzet 15" xfId="62"/>
    <cellStyle name="Jegyzet 16" xfId="63"/>
    <cellStyle name="Jegyzet 17" xfId="64"/>
    <cellStyle name="Jegyzet 18" xfId="65"/>
    <cellStyle name="Jegyzet 19" xfId="66"/>
    <cellStyle name="Jegyzet 2" xfId="67"/>
    <cellStyle name="Jegyzet 20" xfId="68"/>
    <cellStyle name="Jegyzet 21" xfId="69"/>
    <cellStyle name="Jegyzet 22" xfId="70"/>
    <cellStyle name="Jegyzet 23" xfId="71"/>
    <cellStyle name="Jegyzet 24" xfId="72"/>
    <cellStyle name="Jegyzet 25" xfId="73"/>
    <cellStyle name="Jegyzet 26" xfId="74"/>
    <cellStyle name="Jegyzet 27" xfId="75"/>
    <cellStyle name="Jegyzet 28" xfId="76"/>
    <cellStyle name="Jegyzet 29" xfId="77"/>
    <cellStyle name="Jegyzet 3" xfId="78"/>
    <cellStyle name="Jegyzet 30" xfId="79"/>
    <cellStyle name="Jegyzet 31" xfId="80"/>
    <cellStyle name="Jegyzet 32" xfId="81"/>
    <cellStyle name="Jegyzet 33" xfId="82"/>
    <cellStyle name="Jegyzet 34" xfId="83"/>
    <cellStyle name="Jegyzet 35" xfId="84"/>
    <cellStyle name="Jegyzet 36" xfId="85"/>
    <cellStyle name="Jegyzet 37" xfId="86"/>
    <cellStyle name="Jegyzet 38" xfId="87"/>
    <cellStyle name="Jegyzet 39" xfId="88"/>
    <cellStyle name="Jegyzet 4" xfId="89"/>
    <cellStyle name="Jegyzet 40" xfId="90"/>
    <cellStyle name="Jegyzet 41" xfId="91"/>
    <cellStyle name="Jegyzet 42" xfId="92"/>
    <cellStyle name="Jegyzet 43" xfId="93"/>
    <cellStyle name="Jegyzet 44" xfId="94"/>
    <cellStyle name="Jegyzet 45" xfId="95"/>
    <cellStyle name="Jegyzet 46" xfId="96"/>
    <cellStyle name="Jegyzet 47" xfId="97"/>
    <cellStyle name="Jegyzet 48" xfId="98"/>
    <cellStyle name="Jegyzet 49" xfId="99"/>
    <cellStyle name="Jegyzet 5" xfId="100"/>
    <cellStyle name="Jegyzet 5 2" xfId="101"/>
    <cellStyle name="Jegyzet 6" xfId="102"/>
    <cellStyle name="Jegyzet 6 2" xfId="103"/>
    <cellStyle name="Jegyzet 7" xfId="104"/>
    <cellStyle name="Jegyzet 8" xfId="105"/>
    <cellStyle name="Jegyzet 9" xfId="106"/>
    <cellStyle name="Jelölőszín (1)" xfId="107"/>
    <cellStyle name="Jelölőszín (2)" xfId="108"/>
    <cellStyle name="Jelölőszín (3)" xfId="109"/>
    <cellStyle name="Jelölőszín (4)" xfId="110"/>
    <cellStyle name="Jelölőszín (5)" xfId="111"/>
    <cellStyle name="Jelölőszín (6)" xfId="112"/>
    <cellStyle name="Jó" xfId="113"/>
    <cellStyle name="Kimenet" xfId="114"/>
    <cellStyle name="Followed Hyperlink" xfId="115"/>
    <cellStyle name="Magyarázó szöveg" xfId="116"/>
    <cellStyle name="Normál 10" xfId="117"/>
    <cellStyle name="Normál 11" xfId="118"/>
    <cellStyle name="Normál 12" xfId="119"/>
    <cellStyle name="Normál 13" xfId="120"/>
    <cellStyle name="Normál 14" xfId="121"/>
    <cellStyle name="Normál 15" xfId="122"/>
    <cellStyle name="Normál 16" xfId="123"/>
    <cellStyle name="Normál 17" xfId="124"/>
    <cellStyle name="Normál 18" xfId="125"/>
    <cellStyle name="Normál 19" xfId="126"/>
    <cellStyle name="Normál 2" xfId="127"/>
    <cellStyle name="Normál 2 2" xfId="128"/>
    <cellStyle name="Normál 2 2 2" xfId="129"/>
    <cellStyle name="Normál 2 2 2 2" xfId="130"/>
    <cellStyle name="Normál 2 2 2 2 2" xfId="131"/>
    <cellStyle name="Normál 2 2 2 2 2 2" xfId="132"/>
    <cellStyle name="Normál 2 2 2 2 2 2 2" xfId="133"/>
    <cellStyle name="Normál 2 2 2 2 2 2 2 2" xfId="134"/>
    <cellStyle name="Normál 2 2 2 2 3" xfId="135"/>
    <cellStyle name="Normál 2 2 2 3" xfId="136"/>
    <cellStyle name="Normál 2 2 2 3 2" xfId="137"/>
    <cellStyle name="Normál 2 2 3" xfId="138"/>
    <cellStyle name="Normál 2 2 4" xfId="139"/>
    <cellStyle name="Normál 2 2 4 2" xfId="140"/>
    <cellStyle name="Normál 2 2 5" xfId="141"/>
    <cellStyle name="Normál 2 3" xfId="142"/>
    <cellStyle name="Normál 2 4" xfId="143"/>
    <cellStyle name="Normál 2 4 2" xfId="144"/>
    <cellStyle name="Normál 2 5" xfId="145"/>
    <cellStyle name="Normál 20" xfId="146"/>
    <cellStyle name="Normál 21" xfId="147"/>
    <cellStyle name="Normál 22" xfId="148"/>
    <cellStyle name="Normál 23" xfId="149"/>
    <cellStyle name="Normál 24" xfId="150"/>
    <cellStyle name="Normál 25" xfId="151"/>
    <cellStyle name="Normál 25 2" xfId="152"/>
    <cellStyle name="Normál 25 3" xfId="153"/>
    <cellStyle name="Normál 26" xfId="154"/>
    <cellStyle name="Normál 27" xfId="155"/>
    <cellStyle name="Normál 28" xfId="156"/>
    <cellStyle name="Normál 29" xfId="157"/>
    <cellStyle name="Normál 3" xfId="158"/>
    <cellStyle name="Normál 30" xfId="159"/>
    <cellStyle name="Normál 31" xfId="160"/>
    <cellStyle name="Normál 32" xfId="161"/>
    <cellStyle name="Normál 33" xfId="162"/>
    <cellStyle name="Normál 34" xfId="163"/>
    <cellStyle name="Normál 35" xfId="164"/>
    <cellStyle name="Normál 36" xfId="165"/>
    <cellStyle name="Normál 37" xfId="166"/>
    <cellStyle name="Normál 38" xfId="167"/>
    <cellStyle name="Normál 39" xfId="168"/>
    <cellStyle name="Normál 4" xfId="169"/>
    <cellStyle name="Normál 4 2" xfId="170"/>
    <cellStyle name="Normál 4 3" xfId="171"/>
    <cellStyle name="Normál 40" xfId="172"/>
    <cellStyle name="Normál 41" xfId="173"/>
    <cellStyle name="Normál 42" xfId="174"/>
    <cellStyle name="Normál 43" xfId="175"/>
    <cellStyle name="Normál 44" xfId="176"/>
    <cellStyle name="Normál 45" xfId="177"/>
    <cellStyle name="Normál 46" xfId="178"/>
    <cellStyle name="Normál 47" xfId="179"/>
    <cellStyle name="Normál 48" xfId="180"/>
    <cellStyle name="Normál 49" xfId="181"/>
    <cellStyle name="Normál 5" xfId="182"/>
    <cellStyle name="Normál 5 2" xfId="183"/>
    <cellStyle name="Normál 5 2 2" xfId="184"/>
    <cellStyle name="Normál 5 2 2 2" xfId="185"/>
    <cellStyle name="Normál 5 2 3" xfId="186"/>
    <cellStyle name="Normál 5 3" xfId="187"/>
    <cellStyle name="Normál 5 3 2" xfId="188"/>
    <cellStyle name="Normál 5 3 2 2" xfId="189"/>
    <cellStyle name="Normál 50" xfId="190"/>
    <cellStyle name="Normál 51" xfId="191"/>
    <cellStyle name="Normál 52" xfId="192"/>
    <cellStyle name="Normál 53" xfId="193"/>
    <cellStyle name="Normál 54" xfId="194"/>
    <cellStyle name="Normál 55" xfId="195"/>
    <cellStyle name="Normál 6" xfId="196"/>
    <cellStyle name="Normál 6 2" xfId="197"/>
    <cellStyle name="Normál 7" xfId="198"/>
    <cellStyle name="Normál 8" xfId="199"/>
    <cellStyle name="Normál 9" xfId="200"/>
    <cellStyle name="Normal_1 hónapos dkj" xfId="201"/>
    <cellStyle name="Normál_212" xfId="202"/>
    <cellStyle name="Normal_3cf203" xfId="203"/>
    <cellStyle name="Normál_B 2000-2001 minden negyedév" xfId="204"/>
    <cellStyle name="Normál_C 2000-2001 minden negyedév" xfId="205"/>
    <cellStyle name="Normál_idosor bankok publ" xfId="206"/>
    <cellStyle name="Normal_JavitottXIVD" xfId="207"/>
    <cellStyle name="Normál_MNYP5_portfolió" xfId="208"/>
    <cellStyle name="Normál_Munka1" xfId="209"/>
    <cellStyle name="Normál_Munka12" xfId="210"/>
    <cellStyle name="Normál_Munka14" xfId="211"/>
    <cellStyle name="Normál_Munka15" xfId="212"/>
    <cellStyle name="Normál_Munka16" xfId="213"/>
    <cellStyle name="Normál_Munka17" xfId="214"/>
    <cellStyle name="Normál_Munka18" xfId="215"/>
    <cellStyle name="Normál_Munka19" xfId="216"/>
    <cellStyle name="Normál_Munka2" xfId="217"/>
    <cellStyle name="Normál_Munka3" xfId="218"/>
    <cellStyle name="Normál_pénztár 1 m (2)" xfId="219"/>
    <cellStyle name="Normál_pénztár3m_STDO6" xfId="220"/>
    <cellStyle name="Normál_pénztár3m_STDO6 2" xfId="221"/>
    <cellStyle name="Normál_penztarak stat mell 2002 Q3" xfId="222"/>
    <cellStyle name="Normál_pénztári_stat_tábla_2007_érték" xfId="223"/>
    <cellStyle name="Normal_t812forr" xfId="224"/>
    <cellStyle name="Összesen" xfId="225"/>
    <cellStyle name="Currency" xfId="226"/>
    <cellStyle name="Currency [0]" xfId="227"/>
    <cellStyle name="Rossz" xfId="228"/>
    <cellStyle name="Semleges" xfId="229"/>
    <cellStyle name="Stílus 1" xfId="230"/>
    <cellStyle name="Stílus 1 2" xfId="231"/>
    <cellStyle name="Stílus 1 3" xfId="232"/>
    <cellStyle name="Subtitle" xfId="233"/>
    <cellStyle name="Számítás" xfId="234"/>
    <cellStyle name="Percent" xfId="235"/>
    <cellStyle name="tabla" xfId="236"/>
    <cellStyle name="tablafej" xfId="237"/>
    <cellStyle name="tablasor" xfId="238"/>
    <cellStyle name="Title" xfId="2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f-1\akk\G\KOZOS\KIADVANY\MAGYAR\96INEV\2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SAJAT\EXCEL\2005\5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szaf.hu/AMF\Biztos&#237;t&#243;k,t&#337;kepiac%20csop\I.%20ADATOK%20PUBLIK&#193;L&#193;SA\Id&#337;sorok\P&#233;nzt&#225;r\Munkat&#225;bl&#225;k\KIR-b&#337;l%20lek&#233;rt%20adatok+munkat&#225;bl&#225;k\2011\2011_Q1\&#214;NYP_5_110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KJHOZ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svállhitpubl (2)"/>
      <sheetName val="BANK 4"/>
      <sheetName val="Munka2"/>
      <sheetName val="makroössz "/>
      <sheetName val="Munka1 (2)"/>
      <sheetName val="2005 évi bankcsop."/>
      <sheetName val="vállhitelögraf (2)"/>
      <sheetName val="GDP, hitel"/>
      <sheetName val="közvtőkepublgraf"/>
      <sheetName val="ügyfvagyon névért "/>
      <sheetName val="ügyfvagyonárfé"/>
      <sheetName val="átleszk"/>
      <sheetName val="átleszkévpubl"/>
      <sheetName val="átleszkI-IIIpubl"/>
      <sheetName val="átleszkfélévpubl"/>
      <sheetName val="mfohitel"/>
      <sheetName val="háztkamlábgraf"/>
      <sheetName val="vállkamlábgraf"/>
      <sheetName val="vállhitelögraf"/>
      <sheetName val="vállbetétösszeg"/>
      <sheetName val="házthitelktg"/>
      <sheetName val="háztbankbetétgraf"/>
      <sheetName val="házthitelgraf"/>
      <sheetName val="kisvállhitpubl"/>
      <sheetName val="kisvall506"/>
      <sheetName val="kisvallMFBEXIMmel412"/>
      <sheetName val="kisváll412"/>
      <sheetName val="kisváll412 na"/>
      <sheetName val="kisvall409"/>
      <sheetName val="kivall406"/>
      <sheetName val="kivall403"/>
      <sheetName val="kisvall312aud"/>
      <sheetName val="kisvall212aud"/>
      <sheetName val="eszforrpubl"/>
      <sheetName val="módosítottegygraf"/>
      <sheetName val="módosított graf"/>
      <sheetName val="neteszkpoz bázpoz graf"/>
      <sheetName val="neteszkpoz412"/>
      <sheetName val="neteszkpoz406"/>
      <sheetName val="neteszkpoz312"/>
      <sheetName val="neteszkpoz212"/>
      <sheetName val="összefoglévespubl"/>
      <sheetName val="összefoglpubl"/>
      <sheetName val="összefoglfiókkalpubl "/>
      <sheetName val="hálózatiegys"/>
      <sheetName val="létszpubl"/>
      <sheetName val="létszám"/>
      <sheetName val="létszámhatpubl"/>
      <sheetName val="devárfoly"/>
      <sheetName val="költségekpubl"/>
      <sheetName val="költsegy412"/>
      <sheetName val="devered412"/>
      <sheetName val="kamatmévgraf"/>
      <sheetName val="kamatmarzs hnéves graf"/>
      <sheetName val="ktg_mfo"/>
      <sheetName val="costtoincomepubl"/>
      <sheetName val="costgraf"/>
      <sheetName val="costtoincome506"/>
      <sheetName val="costtoincome406"/>
      <sheetName val="costtoincome 412 graf"/>
      <sheetName val="ejövegy_éves graf"/>
      <sheetName val="ejövegy_hnévesgraf "/>
      <sheetName val="ejövegy_févesgraf"/>
      <sheetName val="ejövegy_első néves graf"/>
      <sheetName val="deveredmény509"/>
      <sheetName val="éves eredménypubl"/>
      <sheetName val="háromnévi eredpubl fiókkal"/>
      <sheetName val="háromnévi eredpubl"/>
      <sheetName val="félévi ered publ"/>
      <sheetName val="negyedévi erepubl"/>
      <sheetName val="eredváltegy503"/>
      <sheetName val="eredvált503"/>
      <sheetName val="átlkamatlábegy412"/>
      <sheetName val="kamaterepubl"/>
      <sheetName val="osztalék"/>
      <sheetName val="ejövév 2"/>
      <sheetName val="_ejöv_évpubl"/>
      <sheetName val="ejöv I.IIInévpubl fiókokkal"/>
      <sheetName val="ejöv_I IIInévpubl"/>
      <sheetName val="ejöv_févpubl"/>
      <sheetName val="ejöv_névpubl"/>
      <sheetName val="tulegy"/>
      <sheetName val="tulmegopubl fiókkal"/>
      <sheetName val="tulmegopubl"/>
      <sheetName val="értpváltegy"/>
      <sheetName val="értpegygraf409"/>
      <sheetName val="értpgraf"/>
      <sheetName val="értegy412"/>
      <sheetName val="értpegy312"/>
      <sheetName val="értpapírpubl"/>
      <sheetName val="házthitelbetétgraf"/>
      <sheetName val="háztfogyhit"/>
      <sheetName val="házthitpublfiókkal"/>
      <sheetName val="házthitpubl"/>
      <sheetName val="lakáshitarány"/>
      <sheetName val="házt. hitelpubl2"/>
      <sheetName val="házthitel"/>
      <sheetName val="hazt Fthitel"/>
      <sheetName val="háztdevhitel"/>
      <sheetName val="Munka1"/>
      <sheetName val="devlakáshitgraf "/>
      <sheetName val="devlakáshitprész"/>
      <sheetName val="devlakáshitegy"/>
      <sheetName val="Ft lakáshitelegy"/>
      <sheetName val="összes lakáshitelegy"/>
      <sheetName val="házthitelgraf2"/>
      <sheetName val="házthitvált"/>
      <sheetName val="házthitelvált%"/>
      <sheetName val="háztegyébhit Ft"/>
      <sheetName val="háztegyébhiteuro"/>
      <sheetName val="háztegyébhit egyébdev"/>
      <sheetName val="háztegyébdevbont"/>
      <sheetName val="háztegyébhit_ömego"/>
      <sheetName val="háztegyegyéb hit_mego"/>
      <sheetName val="háztegyéb hitel_ö410"/>
      <sheetName val="háztegyébhit"/>
      <sheetName val="vállalkhitgraf"/>
      <sheetName val="vállhitpubl fiókkal"/>
      <sheetName val="vállalkhitelpubl"/>
      <sheetName val="jegybet és külfbankk graf"/>
      <sheetName val="likvideszkgraf"/>
      <sheetName val="likvideszpubl"/>
      <sheetName val="pénztárvált"/>
      <sheetName val="pénztár és elsz"/>
      <sheetName val="vállházthitgraf"/>
      <sheetName val="hitelpubl"/>
      <sheetName val="hitelrészgraf"/>
      <sheetName val="hitelnövnév %publ"/>
      <sheetName val="hitelbetétgraf"/>
      <sheetName val="hitelegygraf"/>
      <sheetName val="eszkgraf1"/>
      <sheetName val="külföldikih."/>
      <sheetName val="eszkpublfontos fiókkal"/>
      <sheetName val="eszkpublfontos"/>
      <sheetName val="eszkpeerpubl2"/>
      <sheetName val="eszpeerpubl"/>
      <sheetName val="mfőgraf"/>
      <sheetName val="eszváltgrafpubl"/>
      <sheetName val="mfőöegygraf"/>
      <sheetName val="eszkdenom"/>
      <sheetName val="hitelgraf"/>
      <sheetName val="eszk"/>
      <sheetName val="eszkválthavi %"/>
      <sheetName val="közkorm. hiteleváltegy503"/>
      <sheetName val="eszváltnévi %"/>
      <sheetName val="eszkválthavi"/>
      <sheetName val="eszváltnévi"/>
      <sheetName val="eszdenomváltpubl"/>
      <sheetName val="eszkmego"/>
      <sheetName val="betétegygraf"/>
      <sheetName val="sorrendeszk412"/>
      <sheetName val="sorrendeszk409"/>
      <sheetName val="sorrendeszk406"/>
      <sheetName val="sorrendeszk403"/>
      <sheetName val="sorrendforr412"/>
      <sheetName val="sorrendforr409"/>
      <sheetName val="sorrendforr406"/>
      <sheetName val="sorrendforr403"/>
      <sheetName val="prészpubl"/>
      <sheetName val="prész506"/>
      <sheetName val="prészeszk412"/>
      <sheetName val="prészeszk409"/>
      <sheetName val="prészeszk406"/>
      <sheetName val="prészeszk403"/>
      <sheetName val="prészeszk312"/>
      <sheetName val="prészforr412"/>
      <sheetName val="prészforr409"/>
      <sheetName val="prészforr406"/>
      <sheetName val="prészforr403"/>
      <sheetName val="prészforr312"/>
      <sheetName val="sorrendesz509"/>
      <sheetName val="eszegy512"/>
      <sheetName val="eszegy509"/>
      <sheetName val="eszegy506"/>
      <sheetName val="eszegy503"/>
      <sheetName val="eszegy412"/>
      <sheetName val="eszegy409"/>
      <sheetName val="eszegy406"/>
      <sheetName val="eszegy403"/>
      <sheetName val="eszkegy312"/>
      <sheetName val="eszkegy309"/>
      <sheetName val="forrcsoppubl"/>
      <sheetName val="sorrendforr509"/>
      <sheetName val="forregy509"/>
      <sheetName val="forregy506"/>
      <sheetName val="forregy503"/>
      <sheetName val="forregy412"/>
      <sheetName val="forregy409"/>
      <sheetName val="forregy406"/>
      <sheetName val="forregy403"/>
      <sheetName val="forregy312"/>
      <sheetName val="bankcsop 2004-re prészeszk312 2"/>
      <sheetName val="külffegy312"/>
      <sheetName val="külfforregygraf"/>
      <sheetName val="külffegy412"/>
      <sheetName val="külfegy412graf"/>
      <sheetName val="külföldpubl"/>
      <sheetName val="bankkegy"/>
      <sheetName val="külfforrvált%"/>
      <sheetName val="külfforrvált"/>
      <sheetName val="külföldi forrásgraf"/>
      <sheetName val="egyébbelfügyfél"/>
      <sheetName val="belfbetegygraf"/>
      <sheetName val="belfbetétvált"/>
      <sheetName val="belf.betétgrafpubl"/>
      <sheetName val="belfbetétpubl"/>
      <sheetName val="háztpü vagyona"/>
      <sheetName val="belf.értékpforrpubl"/>
      <sheetName val="értékpapírforr"/>
      <sheetName val="belfbankkhit"/>
      <sheetName val="stőkeegy312"/>
      <sheetName val="stőke"/>
      <sheetName val="stőkepubl"/>
      <sheetName val="egyéb p. 312"/>
      <sheetName val="aktpasszelha"/>
      <sheetName val="forrdenommego%"/>
      <sheetName val="forrpublfontos fiókkal"/>
      <sheetName val="forrpublfontos"/>
      <sheetName val="jelzáloglev"/>
      <sheetName val="forrgraffontos"/>
      <sheetName val="forrdenom"/>
      <sheetName val="forr"/>
      <sheetName val="forrvált%havi"/>
      <sheetName val="forrválthavi"/>
      <sheetName val="forváltnév%"/>
      <sheetName val="forrváltnév"/>
      <sheetName val="forrmego"/>
      <sheetName val="felvett hitelek412"/>
      <sheetName val="nyitpozegy412"/>
      <sheetName val="nyitpozegy312"/>
      <sheetName val="nyitpozegy212"/>
      <sheetName val="nyitpozdevbontvapubl"/>
      <sheetName val="nyitpozgraf"/>
      <sheetName val="nyitpozpubl"/>
      <sheetName val="REP_Nyitott_pozíció_ö_506"/>
      <sheetName val="Doroszlaifélenyitpoz412"/>
      <sheetName val="Doroszlaiféle nyitpoz409"/>
      <sheetName val="Doroszlaiféle nyitpoz406"/>
      <sheetName val="Doroszl devmegoszl403"/>
      <sheetName val="Doroszlaiféle nyitpoz_405"/>
      <sheetName val="DroszlaiféleNyitott_pozíció_403"/>
      <sheetName val="3db401szárm  fed_nemfed"/>
      <sheetName val="3da403"/>
      <sheetName val="3daszárm kerkönyvi 401"/>
      <sheetName val="3da312"/>
      <sheetName val="offbgraf"/>
      <sheetName val="offpubl"/>
      <sheetName val="KH 8B vált409312"/>
      <sheetName val="offb"/>
      <sheetName val="offbvált"/>
      <sheetName val="offmfőpubl"/>
      <sheetName val="offbdevbontaspubl"/>
      <sheetName val="portvált512publ"/>
      <sheetName val="offegy"/>
      <sheetName val="portfvált509fiókkal publ"/>
      <sheetName val="portfvált509publ"/>
      <sheetName val="portfvált509506"/>
      <sheetName val="portfvált506412"/>
      <sheetName val="portfvált412312"/>
      <sheetName val="portfvált409312"/>
      <sheetName val="portfvált 406312"/>
      <sheetName val="portfvált406"/>
      <sheetName val="portfvált403"/>
      <sheetName val="portfvált312"/>
      <sheetName val="portfvált309212"/>
      <sheetName val="portfvált309"/>
      <sheetName val="portfvált 306212"/>
      <sheetName val="portfvált 306"/>
      <sheetName val="portfvált303"/>
      <sheetName val="eladott"/>
      <sheetName val="porfegyvált506_412"/>
      <sheetName val="porfegy506"/>
      <sheetName val="porfegygraf"/>
      <sheetName val="portfCIB503"/>
      <sheetName val="portfCIB412"/>
      <sheetName val="port509fiókkal"/>
      <sheetName val="port512"/>
      <sheetName val="port509"/>
      <sheetName val="port506"/>
      <sheetName val="port503"/>
      <sheetName val="port412"/>
      <sheetName val="port409"/>
      <sheetName val="port406"/>
      <sheetName val="port403"/>
      <sheetName val="portfegy312"/>
      <sheetName val="port312"/>
      <sheetName val="port309"/>
      <sheetName val="port306"/>
      <sheetName val="port303"/>
      <sheetName val="portf02"/>
      <sheetName val="problegygraf212"/>
      <sheetName val="minpubl1fiókkal"/>
      <sheetName val="minpubl1"/>
      <sheetName val="minpubl"/>
      <sheetName val="lejárt megoszl"/>
      <sheetName val="lejártminpubl"/>
      <sheetName val="lejárt 503CIB"/>
      <sheetName val="lejárt köv"/>
      <sheetName val="lejárt vált509_506"/>
      <sheetName val="lejárt vált503_412"/>
      <sheetName val="értvesztpubl "/>
      <sheetName val="értvesztszintpubl1 "/>
      <sheetName val="s. tőke SZT"/>
      <sheetName val="SZT"/>
      <sheetName val="korrmSZTpubl"/>
      <sheetName val="FMpubl"/>
      <sheetName val="m.sz. e."/>
      <sheetName val="FMgraf"/>
    </sheetNames>
    <sheetDataSet>
      <sheetData sheetId="240">
        <row r="1">
          <cell r="A1" t="str">
            <v>Bankazonosító</v>
          </cell>
          <cell r="B1" t="str">
            <v>FT-ban van</v>
          </cell>
          <cell r="C1" t="str">
            <v>Valutanap</v>
          </cell>
          <cell r="D1" t="str">
            <v>Mérleg szerinti HOSSZÚ nettó nyitott pozíció</v>
          </cell>
          <cell r="E1" t="str">
            <v>Mérleg szerinti RÖVID nettó nyitott pozíció</v>
          </cell>
          <cell r="F1" t="str">
            <v>Mérleg szerinti TELJES nettó nyitott pozíció</v>
          </cell>
          <cell r="G1" t="str">
            <v>Devizanemenkénti HOSSZÚ nettó nyitott pozíciók</v>
          </cell>
          <cell r="H1" t="str">
            <v>Devizanemenkénti RÖVID nettó nyitott pozíciók</v>
          </cell>
          <cell r="I1" t="str">
            <v>Devizanemenkénti TELJES nettó nyitott pozíciók</v>
          </cell>
        </row>
        <row r="2">
          <cell r="A2" t="str">
            <v>10200098</v>
          </cell>
          <cell r="B2" t="str">
            <v>ÁÉB</v>
          </cell>
          <cell r="C2" t="str">
            <v>20040331</v>
          </cell>
          <cell r="D2">
            <v>91857</v>
          </cell>
          <cell r="E2">
            <v>-2263</v>
          </cell>
          <cell r="F2">
            <v>94120</v>
          </cell>
          <cell r="G2">
            <v>10127</v>
          </cell>
          <cell r="H2">
            <v>-41</v>
          </cell>
          <cell r="I2">
            <v>10168</v>
          </cell>
        </row>
        <row r="3">
          <cell r="A3" t="str">
            <v>12899986</v>
          </cell>
          <cell r="B3" t="str">
            <v>Bank of China</v>
          </cell>
          <cell r="C3" t="str">
            <v>20040331</v>
          </cell>
          <cell r="D3">
            <v>0</v>
          </cell>
          <cell r="E3">
            <v>-183</v>
          </cell>
          <cell r="F3">
            <v>183</v>
          </cell>
          <cell r="G3">
            <v>0</v>
          </cell>
          <cell r="H3">
            <v>-163</v>
          </cell>
          <cell r="I3">
            <v>163</v>
          </cell>
        </row>
        <row r="4">
          <cell r="A4" t="str">
            <v>10196445</v>
          </cell>
          <cell r="B4" t="str">
            <v>BB</v>
          </cell>
          <cell r="C4" t="str">
            <v>20040331</v>
          </cell>
          <cell r="D4">
            <v>31196</v>
          </cell>
          <cell r="E4">
            <v>-9224</v>
          </cell>
          <cell r="F4">
            <v>40420</v>
          </cell>
          <cell r="G4">
            <v>975</v>
          </cell>
          <cell r="H4">
            <v>-725</v>
          </cell>
          <cell r="I4">
            <v>1700</v>
          </cell>
        </row>
        <row r="5">
          <cell r="A5" t="str">
            <v>10541474</v>
          </cell>
          <cell r="B5" t="str">
            <v>BNP</v>
          </cell>
          <cell r="C5" t="str">
            <v>20040331</v>
          </cell>
          <cell r="D5">
            <v>1633</v>
          </cell>
          <cell r="E5">
            <v>-5085</v>
          </cell>
          <cell r="F5">
            <v>6718</v>
          </cell>
          <cell r="G5">
            <v>34.572028</v>
          </cell>
          <cell r="H5">
            <v>-46.801669</v>
          </cell>
          <cell r="I5">
            <v>81.373697</v>
          </cell>
        </row>
        <row r="6">
          <cell r="A6" t="str">
            <v>10136915</v>
          </cell>
          <cell r="B6" t="str">
            <v>CIB</v>
          </cell>
          <cell r="C6" t="str">
            <v>20040331</v>
          </cell>
          <cell r="D6">
            <v>111038</v>
          </cell>
          <cell r="E6">
            <v>-99060</v>
          </cell>
          <cell r="F6">
            <v>210098</v>
          </cell>
          <cell r="G6">
            <v>1706</v>
          </cell>
          <cell r="H6">
            <v>-902</v>
          </cell>
          <cell r="I6">
            <v>2608</v>
          </cell>
        </row>
        <row r="7">
          <cell r="A7" t="str">
            <v>10197178</v>
          </cell>
          <cell r="B7" t="str">
            <v>CITI</v>
          </cell>
          <cell r="C7" t="str">
            <v>20040331</v>
          </cell>
          <cell r="D7">
            <v>29418</v>
          </cell>
          <cell r="E7">
            <v>-608</v>
          </cell>
          <cell r="F7">
            <v>30026</v>
          </cell>
          <cell r="G7">
            <v>2811</v>
          </cell>
          <cell r="H7">
            <v>-1324</v>
          </cell>
          <cell r="I7">
            <v>4135</v>
          </cell>
        </row>
        <row r="8">
          <cell r="A8" t="str">
            <v>10791105</v>
          </cell>
          <cell r="B8" t="str">
            <v>CLB</v>
          </cell>
          <cell r="C8" t="str">
            <v>20040331</v>
          </cell>
          <cell r="D8">
            <v>10.66666651</v>
          </cell>
          <cell r="E8">
            <v>-2686.12722704214</v>
          </cell>
          <cell r="F8">
            <v>2696.79389355214</v>
          </cell>
          <cell r="G8">
            <v>10.66666651</v>
          </cell>
          <cell r="H8">
            <v>-433.786861991236</v>
          </cell>
          <cell r="I8">
            <v>444.453528501236</v>
          </cell>
        </row>
        <row r="9">
          <cell r="A9" t="str">
            <v>10816291</v>
          </cell>
          <cell r="B9" t="str">
            <v>COMMERZBANK</v>
          </cell>
          <cell r="C9" t="str">
            <v>20040331</v>
          </cell>
          <cell r="D9">
            <v>25361.8107104267</v>
          </cell>
          <cell r="E9">
            <v>-20.0638519200004</v>
          </cell>
          <cell r="F9">
            <v>25381.8745623467</v>
          </cell>
          <cell r="G9">
            <v>603.980899559502</v>
          </cell>
          <cell r="H9">
            <v>-1337.96040888984</v>
          </cell>
          <cell r="I9">
            <v>1941.94130844934</v>
          </cell>
        </row>
        <row r="10">
          <cell r="A10" t="str">
            <v>10326556</v>
          </cell>
          <cell r="B10" t="str">
            <v>DAEWOO</v>
          </cell>
          <cell r="C10" t="str">
            <v>20040331</v>
          </cell>
          <cell r="D10">
            <v>6467</v>
          </cell>
          <cell r="E10">
            <v>-5214</v>
          </cell>
          <cell r="F10">
            <v>11681</v>
          </cell>
          <cell r="G10">
            <v>700</v>
          </cell>
          <cell r="H10">
            <v>-3</v>
          </cell>
          <cell r="I10">
            <v>703</v>
          </cell>
        </row>
        <row r="11">
          <cell r="A11" t="str">
            <v>12130575</v>
          </cell>
          <cell r="B11" t="str">
            <v>DEUTSCHE</v>
          </cell>
          <cell r="C11" t="str">
            <v>20040331</v>
          </cell>
          <cell r="D11">
            <v>46262.2374272145</v>
          </cell>
          <cell r="E11">
            <v>-26097.059789924</v>
          </cell>
          <cell r="F11">
            <v>72359.2972171385</v>
          </cell>
          <cell r="G11">
            <v>1566.7458907355</v>
          </cell>
          <cell r="H11">
            <v>-2816.27185718666</v>
          </cell>
          <cell r="I11">
            <v>4383.01774792217</v>
          </cell>
        </row>
        <row r="12">
          <cell r="A12" t="str">
            <v>12701533</v>
          </cell>
          <cell r="B12" t="str">
            <v>DRESDNER</v>
          </cell>
          <cell r="C12" t="str">
            <v>20040331</v>
          </cell>
          <cell r="D12">
            <v>11</v>
          </cell>
          <cell r="E12">
            <v>-4</v>
          </cell>
          <cell r="F12">
            <v>15</v>
          </cell>
          <cell r="G12">
            <v>0</v>
          </cell>
          <cell r="H12">
            <v>-22</v>
          </cell>
          <cell r="I12">
            <v>22</v>
          </cell>
        </row>
        <row r="13">
          <cell r="A13" t="str">
            <v>10197879</v>
          </cell>
          <cell r="B13" t="str">
            <v>ERSTE</v>
          </cell>
          <cell r="C13" t="str">
            <v>20040331</v>
          </cell>
          <cell r="D13">
            <v>35598.9585578509</v>
          </cell>
          <cell r="E13">
            <v>-9793.32812193064</v>
          </cell>
          <cell r="F13">
            <v>45392.2866797815</v>
          </cell>
          <cell r="G13">
            <v>3560.31831433392</v>
          </cell>
          <cell r="H13">
            <v>-526.769898093225</v>
          </cell>
          <cell r="I13">
            <v>4087.08821242715</v>
          </cell>
        </row>
        <row r="14">
          <cell r="A14" t="str">
            <v>10949638</v>
          </cell>
          <cell r="B14" t="str">
            <v>EXIMBANK</v>
          </cell>
          <cell r="C14" t="str">
            <v>20040331</v>
          </cell>
          <cell r="D14">
            <v>485</v>
          </cell>
          <cell r="E14">
            <v>-486</v>
          </cell>
          <cell r="F14">
            <v>971</v>
          </cell>
          <cell r="G14">
            <v>43</v>
          </cell>
          <cell r="H14">
            <v>-41</v>
          </cell>
          <cell r="I14">
            <v>84</v>
          </cell>
        </row>
        <row r="15">
          <cell r="A15" t="str">
            <v>10343386</v>
          </cell>
          <cell r="B15" t="str">
            <v>HANWHA</v>
          </cell>
          <cell r="C15" t="str">
            <v>20040331</v>
          </cell>
          <cell r="D15">
            <v>517.14557136501</v>
          </cell>
          <cell r="E15">
            <v>-0.0013281696</v>
          </cell>
          <cell r="F15">
            <v>517.14689953461</v>
          </cell>
          <cell r="G15">
            <v>525.85712136501</v>
          </cell>
          <cell r="H15">
            <v>-0.0013281696</v>
          </cell>
          <cell r="I15">
            <v>525.85844953461</v>
          </cell>
        </row>
        <row r="16">
          <cell r="A16" t="str">
            <v>12399596</v>
          </cell>
          <cell r="B16" t="str">
            <v>HVB</v>
          </cell>
          <cell r="C16" t="str">
            <v>20040331</v>
          </cell>
          <cell r="D16">
            <v>430</v>
          </cell>
          <cell r="E16">
            <v>0</v>
          </cell>
          <cell r="F16">
            <v>430</v>
          </cell>
          <cell r="G16">
            <v>430</v>
          </cell>
          <cell r="H16">
            <v>0</v>
          </cell>
          <cell r="I16">
            <v>430</v>
          </cell>
        </row>
        <row r="17">
          <cell r="A17" t="str">
            <v>10325737</v>
          </cell>
          <cell r="B17" t="str">
            <v>HVB Hungary</v>
          </cell>
          <cell r="C17" t="str">
            <v>20040331</v>
          </cell>
          <cell r="D17">
            <v>34683</v>
          </cell>
          <cell r="E17">
            <v>-1057</v>
          </cell>
          <cell r="F17">
            <v>35740</v>
          </cell>
          <cell r="G17">
            <v>96</v>
          </cell>
          <cell r="H17">
            <v>-2365</v>
          </cell>
          <cell r="I17">
            <v>2461</v>
          </cell>
        </row>
        <row r="18">
          <cell r="A18" t="str">
            <v>10851742</v>
          </cell>
          <cell r="B18" t="str">
            <v>IC BANK</v>
          </cell>
          <cell r="C18" t="str">
            <v>20040331</v>
          </cell>
          <cell r="D18">
            <v>83</v>
          </cell>
          <cell r="E18">
            <v>-80</v>
          </cell>
          <cell r="F18">
            <v>163</v>
          </cell>
          <cell r="G18">
            <v>124</v>
          </cell>
          <cell r="H18">
            <v>0</v>
          </cell>
          <cell r="I18">
            <v>124</v>
          </cell>
        </row>
        <row r="19">
          <cell r="A19" t="str">
            <v>10613751</v>
          </cell>
          <cell r="B19" t="str">
            <v>ING</v>
          </cell>
          <cell r="C19" t="str">
            <v>20040331</v>
          </cell>
          <cell r="D19">
            <v>4469</v>
          </cell>
          <cell r="E19">
            <v>-21341</v>
          </cell>
          <cell r="F19">
            <v>25810</v>
          </cell>
          <cell r="G19">
            <v>103</v>
          </cell>
          <cell r="H19">
            <v>-966</v>
          </cell>
          <cell r="I19">
            <v>1069</v>
          </cell>
        </row>
        <row r="20">
          <cell r="A20" t="str">
            <v>10195664</v>
          </cell>
          <cell r="B20" t="str">
            <v>K&amp;H</v>
          </cell>
          <cell r="C20" t="str">
            <v>20040331</v>
          </cell>
          <cell r="D20">
            <v>73590</v>
          </cell>
          <cell r="E20">
            <v>-6707</v>
          </cell>
          <cell r="F20">
            <v>80297</v>
          </cell>
          <cell r="G20">
            <v>1506</v>
          </cell>
          <cell r="H20">
            <v>-26</v>
          </cell>
          <cell r="I20">
            <v>1532</v>
          </cell>
        </row>
        <row r="21">
          <cell r="A21" t="str">
            <v>10873151</v>
          </cell>
          <cell r="B21" t="str">
            <v>KELER</v>
          </cell>
          <cell r="C21" t="str">
            <v>20040331</v>
          </cell>
          <cell r="D21">
            <v>0</v>
          </cell>
          <cell r="E21">
            <v>-2</v>
          </cell>
          <cell r="F21">
            <v>2</v>
          </cell>
          <cell r="G21">
            <v>0</v>
          </cell>
          <cell r="H21">
            <v>-2</v>
          </cell>
          <cell r="I21">
            <v>2</v>
          </cell>
        </row>
        <row r="22">
          <cell r="A22" t="str">
            <v>10194924</v>
          </cell>
          <cell r="B22" t="str">
            <v>KONZUMBANK</v>
          </cell>
          <cell r="C22" t="str">
            <v>20040331</v>
          </cell>
          <cell r="D22">
            <v>116.8657558</v>
          </cell>
          <cell r="E22">
            <v>-96.6736303999992</v>
          </cell>
          <cell r="F22">
            <v>213.539386199999</v>
          </cell>
          <cell r="G22">
            <v>99.4498114499999</v>
          </cell>
          <cell r="H22">
            <v>-54.3572303999992</v>
          </cell>
          <cell r="I22">
            <v>153.807041849999</v>
          </cell>
        </row>
        <row r="23">
          <cell r="A23" t="str">
            <v>10433748</v>
          </cell>
          <cell r="B23" t="str">
            <v>MERKANTIL</v>
          </cell>
          <cell r="C23" t="str">
            <v>20040331</v>
          </cell>
          <cell r="D23">
            <v>46</v>
          </cell>
          <cell r="E23">
            <v>0</v>
          </cell>
          <cell r="F23">
            <v>46</v>
          </cell>
          <cell r="G23">
            <v>46</v>
          </cell>
          <cell r="H23">
            <v>0</v>
          </cell>
          <cell r="I23">
            <v>46</v>
          </cell>
        </row>
        <row r="24">
          <cell r="A24" t="str">
            <v>10644371</v>
          </cell>
          <cell r="B24" t="str">
            <v>MFB</v>
          </cell>
          <cell r="C24" t="str">
            <v>20040331</v>
          </cell>
          <cell r="D24">
            <v>661.650025299745</v>
          </cell>
          <cell r="E24">
            <v>-251181.273476386</v>
          </cell>
          <cell r="F24">
            <v>251842.923501686</v>
          </cell>
          <cell r="G24">
            <v>54.37314019625</v>
          </cell>
          <cell r="H24">
            <v>-239367.996591283</v>
          </cell>
          <cell r="I24">
            <v>239422.369731479</v>
          </cell>
        </row>
        <row r="25">
          <cell r="A25" t="str">
            <v>10011922</v>
          </cell>
          <cell r="B25" t="str">
            <v>MKB</v>
          </cell>
          <cell r="C25" t="str">
            <v>20040331</v>
          </cell>
          <cell r="D25">
            <v>63724</v>
          </cell>
          <cell r="E25">
            <v>-28308</v>
          </cell>
          <cell r="F25">
            <v>92032</v>
          </cell>
          <cell r="G25">
            <v>12386</v>
          </cell>
          <cell r="H25">
            <v>-190</v>
          </cell>
          <cell r="I25">
            <v>12576</v>
          </cell>
        </row>
        <row r="26">
          <cell r="A26" t="str">
            <v>10537914</v>
          </cell>
          <cell r="B26" t="str">
            <v>OTP</v>
          </cell>
          <cell r="C26" t="str">
            <v>20040331</v>
          </cell>
          <cell r="D26">
            <v>132984.550128463</v>
          </cell>
          <cell r="E26">
            <v>-16934.1225833304</v>
          </cell>
          <cell r="F26">
            <v>149918.672711793</v>
          </cell>
          <cell r="G26">
            <v>56247.127838392</v>
          </cell>
          <cell r="H26">
            <v>-38721.3572130125</v>
          </cell>
          <cell r="I26">
            <v>94968.4850514045</v>
          </cell>
        </row>
        <row r="27">
          <cell r="A27" t="str">
            <v>10215418</v>
          </cell>
          <cell r="B27" t="str">
            <v>POSTA</v>
          </cell>
          <cell r="C27" t="str">
            <v>20040331</v>
          </cell>
          <cell r="D27">
            <v>23086.45972</v>
          </cell>
          <cell r="E27">
            <v>-21477.77770472</v>
          </cell>
          <cell r="F27">
            <v>44564.23742472</v>
          </cell>
          <cell r="G27">
            <v>640.281837780015</v>
          </cell>
          <cell r="H27">
            <v>-12.9757725477511</v>
          </cell>
          <cell r="I27">
            <v>653.257610327766</v>
          </cell>
        </row>
        <row r="28">
          <cell r="A28" t="str">
            <v>10198014</v>
          </cell>
          <cell r="B28" t="str">
            <v>RAIFFEISEN</v>
          </cell>
          <cell r="C28" t="str">
            <v>20040331</v>
          </cell>
          <cell r="D28">
            <v>125917</v>
          </cell>
          <cell r="E28">
            <v>-4916</v>
          </cell>
          <cell r="F28">
            <v>130833</v>
          </cell>
          <cell r="G28">
            <v>293</v>
          </cell>
          <cell r="H28">
            <v>-1512</v>
          </cell>
          <cell r="I28">
            <v>1805</v>
          </cell>
        </row>
        <row r="29">
          <cell r="A29" t="str">
            <v>12951659</v>
          </cell>
          <cell r="B29" t="str">
            <v>Sopron Bank</v>
          </cell>
          <cell r="C29" t="str">
            <v>20040331</v>
          </cell>
          <cell r="D29">
            <v>31</v>
          </cell>
          <cell r="E29">
            <v>0</v>
          </cell>
          <cell r="F29">
            <v>31</v>
          </cell>
          <cell r="G29">
            <v>31</v>
          </cell>
          <cell r="H29">
            <v>0</v>
          </cell>
          <cell r="I29">
            <v>31</v>
          </cell>
        </row>
        <row r="30">
          <cell r="A30" t="str">
            <v>10241662</v>
          </cell>
          <cell r="B30" t="str">
            <v>TAKARÉKBANK</v>
          </cell>
          <cell r="C30" t="str">
            <v>20040331</v>
          </cell>
          <cell r="D30">
            <v>27409</v>
          </cell>
          <cell r="E30">
            <v>-333</v>
          </cell>
          <cell r="F30">
            <v>27742</v>
          </cell>
          <cell r="G30">
            <v>1163</v>
          </cell>
          <cell r="H30">
            <v>-262</v>
          </cell>
          <cell r="I30">
            <v>1425</v>
          </cell>
        </row>
        <row r="31">
          <cell r="A31" t="str">
            <v>10776999</v>
          </cell>
          <cell r="B31" t="str">
            <v>VOLKSBANK</v>
          </cell>
          <cell r="C31" t="str">
            <v>20040331</v>
          </cell>
          <cell r="D31">
            <v>7987</v>
          </cell>
          <cell r="E31">
            <v>-5391</v>
          </cell>
          <cell r="F31">
            <v>13378</v>
          </cell>
          <cell r="G31">
            <v>6</v>
          </cell>
          <cell r="H31">
            <v>-129</v>
          </cell>
          <cell r="I31">
            <v>135</v>
          </cell>
        </row>
        <row r="32">
          <cell r="A32" t="str">
            <v>10189377</v>
          </cell>
          <cell r="B32" t="str">
            <v>WLB</v>
          </cell>
          <cell r="C32" t="str">
            <v>20040331</v>
          </cell>
          <cell r="D32">
            <v>3073</v>
          </cell>
          <cell r="E32">
            <v>-38358</v>
          </cell>
          <cell r="F32">
            <v>41431</v>
          </cell>
          <cell r="G32">
            <v>1553</v>
          </cell>
          <cell r="H32">
            <v>-35</v>
          </cell>
          <cell r="I32">
            <v>1588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at KIR mrd Ft"/>
      <sheetName val="Munka1"/>
      <sheetName val="Munka2"/>
    </sheetNames>
    <sheetDataSet>
      <sheetData sheetId="2">
        <row r="6">
          <cell r="C6">
            <v>33.41954199999999</v>
          </cell>
        </row>
        <row r="7">
          <cell r="C7">
            <v>13.186250000000001</v>
          </cell>
        </row>
        <row r="8">
          <cell r="C8">
            <v>1.057377</v>
          </cell>
        </row>
        <row r="9">
          <cell r="C9">
            <v>0.10150299999999998</v>
          </cell>
        </row>
        <row r="10">
          <cell r="C10">
            <v>20.233292000000002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
  <sheetViews>
    <sheetView tabSelected="1" zoomScalePageLayoutView="0" workbookViewId="0" topLeftCell="A1">
      <selection activeCell="A18" sqref="A18"/>
    </sheetView>
  </sheetViews>
  <sheetFormatPr defaultColWidth="9.140625" defaultRowHeight="12.75"/>
  <cols>
    <col min="1" max="1" width="139.28125" style="2" customWidth="1"/>
    <col min="2" max="16384" width="9.140625" style="2" customWidth="1"/>
  </cols>
  <sheetData>
    <row r="1" spans="1:4" ht="109.5" customHeight="1">
      <c r="A1" s="596" t="s">
        <v>783</v>
      </c>
      <c r="B1" s="596"/>
      <c r="C1" s="597"/>
      <c r="D1" s="597"/>
    </row>
    <row r="2" ht="221.25" customHeight="1">
      <c r="A2" s="1" t="s">
        <v>32</v>
      </c>
    </row>
    <row r="3" ht="13.5" customHeight="1">
      <c r="A3" s="16"/>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Q19"/>
  <sheetViews>
    <sheetView zoomScalePageLayoutView="0" workbookViewId="0" topLeftCell="A1">
      <pane xSplit="1" ySplit="2" topLeftCell="J3" activePane="bottomRight" state="frozen"/>
      <selection pane="topLeft" activeCell="A1" sqref="A1"/>
      <selection pane="topRight" activeCell="C1" sqref="C1"/>
      <selection pane="bottomLeft" activeCell="A4" sqref="A4"/>
      <selection pane="bottomRight" activeCell="S13" sqref="S13"/>
    </sheetView>
  </sheetViews>
  <sheetFormatPr defaultColWidth="9.140625" defaultRowHeight="12.75"/>
  <cols>
    <col min="1" max="1" width="39.421875" style="18" customWidth="1"/>
    <col min="2" max="16" width="8.28125" style="18" customWidth="1"/>
    <col min="17" max="16384" width="9.140625" style="18" customWidth="1"/>
  </cols>
  <sheetData>
    <row r="1" spans="1:16" ht="58.5" customHeight="1">
      <c r="A1" s="298" t="s">
        <v>470</v>
      </c>
      <c r="E1" s="28"/>
      <c r="G1" s="616"/>
      <c r="H1" s="616"/>
      <c r="M1" s="221"/>
      <c r="N1" s="616" t="s">
        <v>44</v>
      </c>
      <c r="O1" s="616"/>
      <c r="P1" s="616"/>
    </row>
    <row r="2" spans="1:17" ht="22.5" customHeight="1">
      <c r="A2" s="413" t="s">
        <v>2</v>
      </c>
      <c r="B2" s="187" t="s">
        <v>10</v>
      </c>
      <c r="C2" s="187" t="s">
        <v>11</v>
      </c>
      <c r="D2" s="187" t="s">
        <v>12</v>
      </c>
      <c r="E2" s="187" t="s">
        <v>13</v>
      </c>
      <c r="F2" s="187" t="s">
        <v>9</v>
      </c>
      <c r="G2" s="187" t="s">
        <v>14</v>
      </c>
      <c r="H2" s="187" t="s">
        <v>15</v>
      </c>
      <c r="I2" s="187" t="s">
        <v>16</v>
      </c>
      <c r="J2" s="187" t="s">
        <v>70</v>
      </c>
      <c r="K2" s="187" t="s">
        <v>71</v>
      </c>
      <c r="L2" s="187" t="s">
        <v>482</v>
      </c>
      <c r="M2" s="187" t="s">
        <v>558</v>
      </c>
      <c r="N2" s="54" t="s">
        <v>625</v>
      </c>
      <c r="O2" s="54" t="s">
        <v>682</v>
      </c>
      <c r="P2" s="54" t="s">
        <v>761</v>
      </c>
      <c r="Q2" s="54" t="s">
        <v>816</v>
      </c>
    </row>
    <row r="3" spans="1:17" ht="12.75">
      <c r="A3" s="32" t="s">
        <v>362</v>
      </c>
      <c r="B3" s="100" t="s">
        <v>31</v>
      </c>
      <c r="C3" s="101" t="s">
        <v>31</v>
      </c>
      <c r="D3" s="101" t="s">
        <v>31</v>
      </c>
      <c r="E3" s="101" t="s">
        <v>31</v>
      </c>
      <c r="F3" s="104">
        <v>3.8952479999999996</v>
      </c>
      <c r="G3" s="104">
        <v>4.062348999999999</v>
      </c>
      <c r="H3" s="104">
        <v>4.946950000000001</v>
      </c>
      <c r="I3" s="104">
        <v>4.798739</v>
      </c>
      <c r="J3" s="104">
        <v>5.1906170000000005</v>
      </c>
      <c r="K3" s="104">
        <v>5.723930000000001</v>
      </c>
      <c r="L3" s="104">
        <v>6.135169999999999</v>
      </c>
      <c r="M3" s="104">
        <v>5.6010789999999995</v>
      </c>
      <c r="N3" s="104">
        <v>4.959920999999998</v>
      </c>
      <c r="O3" s="104">
        <v>5.020256</v>
      </c>
      <c r="P3" s="104">
        <v>5.156179999999998</v>
      </c>
      <c r="Q3" s="104">
        <v>5.5055369999999995</v>
      </c>
    </row>
    <row r="4" spans="1:17" ht="12.75">
      <c r="A4" s="32" t="s">
        <v>119</v>
      </c>
      <c r="B4" s="119">
        <v>1.85044</v>
      </c>
      <c r="C4" s="105">
        <v>2.606106</v>
      </c>
      <c r="D4" s="105">
        <v>3.066936</v>
      </c>
      <c r="E4" s="105">
        <v>3.472481</v>
      </c>
      <c r="F4" s="105">
        <v>3.7817399999999997</v>
      </c>
      <c r="G4" s="105">
        <v>4.023004</v>
      </c>
      <c r="H4" s="105">
        <v>4.342997</v>
      </c>
      <c r="I4" s="105">
        <v>4.909112</v>
      </c>
      <c r="J4" s="105">
        <v>5.235538</v>
      </c>
      <c r="K4" s="105">
        <v>5.931194000000001</v>
      </c>
      <c r="L4" s="105">
        <v>6.429061000000001</v>
      </c>
      <c r="M4" s="105">
        <v>6.517858999999999</v>
      </c>
      <c r="N4" s="105">
        <v>5.80062</v>
      </c>
      <c r="O4" s="105">
        <v>6.279313000000003</v>
      </c>
      <c r="P4" s="105">
        <v>6.7169740000000004</v>
      </c>
      <c r="Q4" s="105">
        <v>6.495219000000001</v>
      </c>
    </row>
    <row r="5" spans="1:17" s="28" customFormat="1" ht="25.5">
      <c r="A5" s="98" t="s">
        <v>120</v>
      </c>
      <c r="B5" s="95" t="s">
        <v>31</v>
      </c>
      <c r="C5" s="87" t="s">
        <v>31</v>
      </c>
      <c r="D5" s="88">
        <v>1.275938</v>
      </c>
      <c r="E5" s="88">
        <v>1.29758</v>
      </c>
      <c r="F5" s="88">
        <v>1.271907</v>
      </c>
      <c r="G5" s="88">
        <v>1.313774</v>
      </c>
      <c r="H5" s="88">
        <v>1.396283</v>
      </c>
      <c r="I5" s="172">
        <v>1.437107</v>
      </c>
      <c r="J5" s="173">
        <v>1.331137</v>
      </c>
      <c r="K5" s="173">
        <v>1.5283220000000002</v>
      </c>
      <c r="L5" s="173">
        <v>1.650822</v>
      </c>
      <c r="M5" s="173">
        <v>1.500837</v>
      </c>
      <c r="N5" s="173">
        <v>1.3983289999999995</v>
      </c>
      <c r="O5" s="173">
        <v>1.382743</v>
      </c>
      <c r="P5" s="173">
        <v>1.1289489999999998</v>
      </c>
      <c r="Q5" s="173">
        <v>0.9017199999999999</v>
      </c>
    </row>
    <row r="6" spans="1:17" s="28" customFormat="1" ht="13.5" customHeight="1">
      <c r="A6" s="186" t="s">
        <v>121</v>
      </c>
      <c r="B6" s="95" t="s">
        <v>31</v>
      </c>
      <c r="C6" s="87" t="s">
        <v>31</v>
      </c>
      <c r="D6" s="88">
        <v>0.194065</v>
      </c>
      <c r="E6" s="88">
        <v>0.250103</v>
      </c>
      <c r="F6" s="88">
        <v>0.211591</v>
      </c>
      <c r="G6" s="88">
        <v>0.250351</v>
      </c>
      <c r="H6" s="88">
        <v>0.206904</v>
      </c>
      <c r="I6" s="172">
        <v>0.33181</v>
      </c>
      <c r="J6" s="173">
        <v>0.32993700000000004</v>
      </c>
      <c r="K6" s="173">
        <v>0.30658700000000005</v>
      </c>
      <c r="L6" s="173">
        <v>0.553852</v>
      </c>
      <c r="M6" s="173">
        <v>0.8240599999999999</v>
      </c>
      <c r="N6" s="173">
        <v>0.24866700000000005</v>
      </c>
      <c r="O6" s="173">
        <v>0.23051799999999997</v>
      </c>
      <c r="P6" s="173">
        <v>0.25005</v>
      </c>
      <c r="Q6" s="173">
        <v>0.04179700000000001</v>
      </c>
    </row>
    <row r="7" spans="1:17" s="28" customFormat="1" ht="12.75">
      <c r="A7" s="98" t="s">
        <v>122</v>
      </c>
      <c r="B7" s="95" t="s">
        <v>31</v>
      </c>
      <c r="C7" s="87" t="s">
        <v>31</v>
      </c>
      <c r="D7" s="89">
        <v>0.06787699999999999</v>
      </c>
      <c r="E7" s="89">
        <v>0.07052800000000001</v>
      </c>
      <c r="F7" s="89">
        <v>0.076712</v>
      </c>
      <c r="G7" s="89">
        <v>0.065866</v>
      </c>
      <c r="H7" s="89">
        <v>0.08156000000000001</v>
      </c>
      <c r="I7" s="183">
        <v>0.090945</v>
      </c>
      <c r="J7" s="184">
        <v>0.09145799999999998</v>
      </c>
      <c r="K7" s="184">
        <v>0.098958</v>
      </c>
      <c r="L7" s="184">
        <v>0.10038600000000003</v>
      </c>
      <c r="M7" s="184">
        <v>0.105752</v>
      </c>
      <c r="N7" s="184">
        <v>0.10636899999999999</v>
      </c>
      <c r="O7" s="184">
        <v>0.11282700000000007</v>
      </c>
      <c r="P7" s="184">
        <v>0.10418200000000001</v>
      </c>
      <c r="Q7" s="184">
        <v>0.10264999999999999</v>
      </c>
    </row>
    <row r="8" spans="1:17" s="28" customFormat="1" ht="12.75">
      <c r="A8" s="98" t="s">
        <v>123</v>
      </c>
      <c r="B8" s="95" t="s">
        <v>31</v>
      </c>
      <c r="C8" s="87" t="s">
        <v>31</v>
      </c>
      <c r="D8" s="89">
        <v>0.016545</v>
      </c>
      <c r="E8" s="89">
        <v>0.034074</v>
      </c>
      <c r="F8" s="89">
        <v>0.049794</v>
      </c>
      <c r="G8" s="89">
        <v>0.049154</v>
      </c>
      <c r="H8" s="89">
        <v>0.057815</v>
      </c>
      <c r="I8" s="183">
        <v>0.056458</v>
      </c>
      <c r="J8" s="184">
        <v>0.052409000000000004</v>
      </c>
      <c r="K8" s="184">
        <v>0.046319000000000006</v>
      </c>
      <c r="L8" s="184">
        <v>0.027907</v>
      </c>
      <c r="M8" s="184">
        <v>0.022029</v>
      </c>
      <c r="N8" s="184">
        <v>0.015647</v>
      </c>
      <c r="O8" s="184">
        <v>0.014147</v>
      </c>
      <c r="P8" s="184">
        <v>0.013254999999999998</v>
      </c>
      <c r="Q8" s="184">
        <v>0.011725</v>
      </c>
    </row>
    <row r="9" spans="1:17" s="28" customFormat="1" ht="12.75">
      <c r="A9" s="98" t="s">
        <v>124</v>
      </c>
      <c r="B9" s="95" t="s">
        <v>31</v>
      </c>
      <c r="C9" s="87" t="s">
        <v>31</v>
      </c>
      <c r="D9" s="89">
        <v>0.083881</v>
      </c>
      <c r="E9" s="89">
        <v>0.092898</v>
      </c>
      <c r="F9" s="89">
        <v>0.11014499999999999</v>
      </c>
      <c r="G9" s="89">
        <v>0.051944000000000004</v>
      </c>
      <c r="H9" s="89">
        <v>0.062207</v>
      </c>
      <c r="I9" s="183">
        <v>0.05168</v>
      </c>
      <c r="J9" s="184">
        <v>0.06281</v>
      </c>
      <c r="K9" s="184">
        <v>0.07052899999999998</v>
      </c>
      <c r="L9" s="184">
        <v>0.06779900000000001</v>
      </c>
      <c r="M9" s="184">
        <v>0.09184199999999998</v>
      </c>
      <c r="N9" s="184">
        <v>0.141116</v>
      </c>
      <c r="O9" s="184">
        <v>0.149297</v>
      </c>
      <c r="P9" s="184">
        <v>0.079499</v>
      </c>
      <c r="Q9" s="184">
        <v>0.06840099999999999</v>
      </c>
    </row>
    <row r="10" spans="1:17" s="28" customFormat="1" ht="12.75">
      <c r="A10" s="98" t="s">
        <v>24</v>
      </c>
      <c r="B10" s="95" t="s">
        <v>31</v>
      </c>
      <c r="C10" s="87" t="s">
        <v>31</v>
      </c>
      <c r="D10" s="88">
        <v>0.14185</v>
      </c>
      <c r="E10" s="88">
        <v>0.068241</v>
      </c>
      <c r="F10" s="88">
        <v>0.08606399999999999</v>
      </c>
      <c r="G10" s="88">
        <v>0.097667</v>
      </c>
      <c r="H10" s="88">
        <v>0.172894</v>
      </c>
      <c r="I10" s="172">
        <v>0.211924</v>
      </c>
      <c r="J10" s="173">
        <v>0.09062899999999999</v>
      </c>
      <c r="K10" s="173">
        <v>0.09593200000000002</v>
      </c>
      <c r="L10" s="173">
        <v>0.09144999999999999</v>
      </c>
      <c r="M10" s="173">
        <v>0.10507800000000002</v>
      </c>
      <c r="N10" s="173">
        <v>0.08757000000000001</v>
      </c>
      <c r="O10" s="173">
        <v>0.08289700000000004</v>
      </c>
      <c r="P10" s="173">
        <v>0.07977799999999999</v>
      </c>
      <c r="Q10" s="173">
        <v>0.04011499999999999</v>
      </c>
    </row>
    <row r="11" spans="1:17" s="28" customFormat="1" ht="12.75">
      <c r="A11" s="98" t="s">
        <v>125</v>
      </c>
      <c r="B11" s="96">
        <v>0.621572</v>
      </c>
      <c r="C11" s="89">
        <v>0.694546</v>
      </c>
      <c r="D11" s="88">
        <v>0.8116599999999999</v>
      </c>
      <c r="E11" s="88">
        <v>0.941305</v>
      </c>
      <c r="F11" s="88">
        <v>1.0764749999999998</v>
      </c>
      <c r="G11" s="88">
        <v>1.179864</v>
      </c>
      <c r="H11" s="88">
        <v>1.2758720000000001</v>
      </c>
      <c r="I11" s="172">
        <v>1.573256</v>
      </c>
      <c r="J11" s="173">
        <v>1.7225369999999995</v>
      </c>
      <c r="K11" s="173">
        <v>1.8190699999999997</v>
      </c>
      <c r="L11" s="173">
        <v>1.928705</v>
      </c>
      <c r="M11" s="173">
        <v>1.960346</v>
      </c>
      <c r="N11" s="173">
        <v>1.831862</v>
      </c>
      <c r="O11" s="173">
        <v>1.9678460000000007</v>
      </c>
      <c r="P11" s="173">
        <v>2.510228</v>
      </c>
      <c r="Q11" s="173">
        <v>2.3101089999999997</v>
      </c>
    </row>
    <row r="12" spans="1:17" s="28" customFormat="1" ht="12.75">
      <c r="A12" s="98" t="s">
        <v>126</v>
      </c>
      <c r="B12" s="95" t="s">
        <v>31</v>
      </c>
      <c r="C12" s="87" t="s">
        <v>31</v>
      </c>
      <c r="D12" s="88">
        <v>0.547164</v>
      </c>
      <c r="E12" s="88">
        <v>0.63346</v>
      </c>
      <c r="F12" s="88">
        <v>0.7406900000000001</v>
      </c>
      <c r="G12" s="88">
        <v>0.822159</v>
      </c>
      <c r="H12" s="88">
        <v>0.88234</v>
      </c>
      <c r="I12" s="172">
        <v>1.096773</v>
      </c>
      <c r="J12" s="173">
        <v>1.189962</v>
      </c>
      <c r="K12" s="173">
        <v>1.253271</v>
      </c>
      <c r="L12" s="173">
        <v>1.2892299999999999</v>
      </c>
      <c r="M12" s="173">
        <v>1.326214</v>
      </c>
      <c r="N12" s="173">
        <v>1.290627</v>
      </c>
      <c r="O12" s="173">
        <v>1.3868509999999996</v>
      </c>
      <c r="P12" s="173">
        <v>1.7862390000000004</v>
      </c>
      <c r="Q12" s="173">
        <v>1.6462459999999999</v>
      </c>
    </row>
    <row r="13" spans="1:17" s="28" customFormat="1" ht="12.75">
      <c r="A13" s="98" t="s">
        <v>127</v>
      </c>
      <c r="B13" s="95" t="s">
        <v>31</v>
      </c>
      <c r="C13" s="87" t="s">
        <v>31</v>
      </c>
      <c r="D13" s="88">
        <v>0.200893</v>
      </c>
      <c r="E13" s="88">
        <v>0.229662</v>
      </c>
      <c r="F13" s="88">
        <v>0.235481</v>
      </c>
      <c r="G13" s="88">
        <v>0.237133</v>
      </c>
      <c r="H13" s="88">
        <v>0.245866</v>
      </c>
      <c r="I13" s="172">
        <v>0.28332799999999997</v>
      </c>
      <c r="J13" s="173">
        <v>0.27357400000000004</v>
      </c>
      <c r="K13" s="173">
        <v>0.28569300000000003</v>
      </c>
      <c r="L13" s="173">
        <v>0.2751739999999999</v>
      </c>
      <c r="M13" s="173">
        <v>0.259974</v>
      </c>
      <c r="N13" s="173">
        <v>0.24755599999999994</v>
      </c>
      <c r="O13" s="173">
        <v>0.233069</v>
      </c>
      <c r="P13" s="173">
        <v>0.225217</v>
      </c>
      <c r="Q13" s="173">
        <v>0.22298900000000008</v>
      </c>
    </row>
    <row r="14" spans="1:17" s="28" customFormat="1" ht="12.75">
      <c r="A14" s="98" t="s">
        <v>128</v>
      </c>
      <c r="B14" s="95" t="s">
        <v>31</v>
      </c>
      <c r="C14" s="87" t="s">
        <v>31</v>
      </c>
      <c r="D14" s="88">
        <v>0.072441</v>
      </c>
      <c r="E14" s="88">
        <v>0.08566800000000001</v>
      </c>
      <c r="F14" s="88">
        <v>0.094139</v>
      </c>
      <c r="G14" s="88">
        <v>0.093292</v>
      </c>
      <c r="H14" s="88">
        <v>0.10811799999999999</v>
      </c>
      <c r="I14" s="172">
        <v>0.123681</v>
      </c>
      <c r="J14" s="173">
        <v>0.149012</v>
      </c>
      <c r="K14" s="173">
        <v>0.15802799999999997</v>
      </c>
      <c r="L14" s="173">
        <v>0.20962700000000004</v>
      </c>
      <c r="M14" s="173">
        <v>0.221559</v>
      </c>
      <c r="N14" s="173">
        <v>0.17123</v>
      </c>
      <c r="O14" s="173">
        <v>0.19151599999999996</v>
      </c>
      <c r="P14" s="173">
        <v>0.20902400000000002</v>
      </c>
      <c r="Q14" s="173">
        <v>0.19390799999999994</v>
      </c>
    </row>
    <row r="15" spans="1:17" s="28" customFormat="1" ht="12.75">
      <c r="A15" s="98" t="s">
        <v>129</v>
      </c>
      <c r="B15" s="95" t="s">
        <v>31</v>
      </c>
      <c r="C15" s="87" t="s">
        <v>31</v>
      </c>
      <c r="D15" s="88">
        <v>0.020277</v>
      </c>
      <c r="E15" s="88">
        <v>0.22217699999999999</v>
      </c>
      <c r="F15" s="88">
        <v>0</v>
      </c>
      <c r="G15" s="88">
        <v>0.264413</v>
      </c>
      <c r="H15" s="88">
        <v>0.285414</v>
      </c>
      <c r="I15" s="172">
        <v>0.352802</v>
      </c>
      <c r="J15" s="173">
        <v>0.38356299999999993</v>
      </c>
      <c r="K15" s="173">
        <v>0.40777099999999983</v>
      </c>
      <c r="L15" s="173">
        <v>0.42984799999999984</v>
      </c>
      <c r="M15" s="173">
        <v>0.41257299999999997</v>
      </c>
      <c r="N15" s="173">
        <v>0.37000500000000003</v>
      </c>
      <c r="O15" s="173">
        <v>0.389479</v>
      </c>
      <c r="P15" s="173">
        <v>0.5149650000000001</v>
      </c>
      <c r="Q15" s="173">
        <v>0.469955</v>
      </c>
    </row>
    <row r="16" spans="1:17" s="28" customFormat="1" ht="12.75">
      <c r="A16" s="98" t="s">
        <v>130</v>
      </c>
      <c r="B16" s="96">
        <v>0.07288</v>
      </c>
      <c r="C16" s="89">
        <v>0.09114900000000001</v>
      </c>
      <c r="D16" s="88">
        <v>0.107511</v>
      </c>
      <c r="E16" s="88">
        <v>0.208166</v>
      </c>
      <c r="F16" s="88">
        <v>0.319817</v>
      </c>
      <c r="G16" s="88">
        <v>0.347489</v>
      </c>
      <c r="H16" s="88">
        <v>0.189129</v>
      </c>
      <c r="I16" s="172">
        <v>0.19889099999999998</v>
      </c>
      <c r="J16" s="173">
        <v>0.21296200000000004</v>
      </c>
      <c r="K16" s="173">
        <v>0.20254399999999995</v>
      </c>
      <c r="L16" s="173">
        <v>0.18451100000000012</v>
      </c>
      <c r="M16" s="173">
        <v>0.206277</v>
      </c>
      <c r="N16" s="173">
        <v>0.231684</v>
      </c>
      <c r="O16" s="173">
        <v>0.21648900000000004</v>
      </c>
      <c r="P16" s="173">
        <v>0.23009200000000002</v>
      </c>
      <c r="Q16" s="173">
        <v>0.26434699999999994</v>
      </c>
    </row>
    <row r="17" spans="1:17" s="28" customFormat="1" ht="12.75">
      <c r="A17" s="186" t="s">
        <v>8</v>
      </c>
      <c r="B17" s="95" t="s">
        <v>31</v>
      </c>
      <c r="C17" s="87" t="s">
        <v>31</v>
      </c>
      <c r="D17" s="89">
        <v>0.367609</v>
      </c>
      <c r="E17" s="89">
        <v>0.5095860000000003</v>
      </c>
      <c r="F17" s="89">
        <v>0.579235</v>
      </c>
      <c r="G17" s="89">
        <v>0.666895</v>
      </c>
      <c r="H17" s="89">
        <v>0.9003330000000006</v>
      </c>
      <c r="I17" s="183">
        <v>0.957041</v>
      </c>
      <c r="J17" s="184">
        <v>1.3416590000000013</v>
      </c>
      <c r="K17" s="184">
        <v>1.762933000000001</v>
      </c>
      <c r="L17" s="184">
        <v>1.8236290000000002</v>
      </c>
      <c r="M17" s="184">
        <v>1.701637999999999</v>
      </c>
      <c r="N17" s="184">
        <v>1.7393760000000005</v>
      </c>
      <c r="O17" s="184">
        <v>2.122549000000001</v>
      </c>
      <c r="P17" s="184">
        <v>2.320941000000001</v>
      </c>
      <c r="Q17" s="184">
        <v>2.754355000000002</v>
      </c>
    </row>
    <row r="18" spans="1:17" ht="15" customHeight="1">
      <c r="A18" s="90" t="s">
        <v>363</v>
      </c>
      <c r="B18" s="65" t="s">
        <v>31</v>
      </c>
      <c r="C18" s="66" t="s">
        <v>31</v>
      </c>
      <c r="D18" s="105">
        <v>-0.030291000000000002</v>
      </c>
      <c r="E18" s="105">
        <v>0.037494</v>
      </c>
      <c r="F18" s="105">
        <v>0.113508</v>
      </c>
      <c r="G18" s="105">
        <v>0.039345</v>
      </c>
      <c r="H18" s="105">
        <v>0.603953</v>
      </c>
      <c r="I18" s="105">
        <v>-0.110373</v>
      </c>
      <c r="J18" s="105">
        <v>-0.04492099999999996</v>
      </c>
      <c r="K18" s="105">
        <v>-0.20726400000000003</v>
      </c>
      <c r="L18" s="105">
        <v>-0.2938909999999999</v>
      </c>
      <c r="M18" s="105">
        <v>-0.9167799999999996</v>
      </c>
      <c r="N18" s="105">
        <v>-0.8406990000000002</v>
      </c>
      <c r="O18" s="105">
        <v>-1.259057</v>
      </c>
      <c r="P18" s="105">
        <v>-1.5607940000000002</v>
      </c>
      <c r="Q18" s="105">
        <v>-0.989682</v>
      </c>
    </row>
    <row r="19" spans="4:10" ht="12.75">
      <c r="D19" s="44"/>
      <c r="E19" s="44"/>
      <c r="F19" s="44"/>
      <c r="G19" s="44"/>
      <c r="H19" s="44"/>
      <c r="I19" s="44"/>
      <c r="J19" s="44"/>
    </row>
  </sheetData>
  <sheetProtection/>
  <mergeCells count="2">
    <mergeCell ref="G1:H1"/>
    <mergeCell ref="N1:P1"/>
  </mergeCells>
  <hyperlinks>
    <hyperlink ref="N1" location="Tartalom!A1" display="Vissza a tartalomjegyzékre"/>
  </hyperlinks>
  <printOptions/>
  <pageMargins left="0.7480314960629921" right="0.2362204724409449" top="0.984251968503937" bottom="0.98425196850393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tabColor theme="5" tint="0.39998000860214233"/>
    <outlinePr summaryBelow="0"/>
  </sheetPr>
  <dimension ref="A1:BE25"/>
  <sheetViews>
    <sheetView zoomScalePageLayoutView="0" workbookViewId="0" topLeftCell="A1">
      <pane xSplit="1" ySplit="2" topLeftCell="AW3" activePane="bottomRight" state="frozen"/>
      <selection pane="topLeft" activeCell="A1" sqref="A1"/>
      <selection pane="topRight" activeCell="C1" sqref="C1"/>
      <selection pane="bottomLeft" activeCell="A4" sqref="A4"/>
      <selection pane="bottomRight" activeCell="BF11" sqref="BF11"/>
    </sheetView>
  </sheetViews>
  <sheetFormatPr defaultColWidth="9.140625" defaultRowHeight="12.75" outlineLevelCol="1"/>
  <cols>
    <col min="1" max="1" width="38.421875" style="18" customWidth="1"/>
    <col min="2" max="2" width="10.00390625" style="18" hidden="1" customWidth="1" outlineLevel="1"/>
    <col min="3" max="3" width="9.8515625" style="18" hidden="1" customWidth="1" outlineLevel="1"/>
    <col min="4" max="4" width="12.140625" style="18" hidden="1" customWidth="1" outlineLevel="1"/>
    <col min="5" max="5" width="11.57421875" style="18" customWidth="1" collapsed="1"/>
    <col min="6" max="6" width="11.00390625" style="18" hidden="1" customWidth="1" outlineLevel="1"/>
    <col min="7" max="7" width="9.28125" style="18" hidden="1" customWidth="1" outlineLevel="1"/>
    <col min="8" max="8" width="12.140625" style="18" hidden="1" customWidth="1" outlineLevel="1"/>
    <col min="9" max="9" width="11.57421875" style="18" customWidth="1" collapsed="1"/>
    <col min="10" max="10" width="11.00390625" style="18" hidden="1" customWidth="1" outlineLevel="1"/>
    <col min="11" max="11" width="10.7109375" style="18" hidden="1" customWidth="1" outlineLevel="1"/>
    <col min="12" max="12" width="12.140625" style="18" hidden="1" customWidth="1" outlineLevel="1"/>
    <col min="13" max="13" width="12.00390625" style="18" customWidth="1" collapsed="1"/>
    <col min="14" max="14" width="10.140625" style="18" hidden="1" customWidth="1" outlineLevel="1"/>
    <col min="15" max="15" width="9.421875" style="18" hidden="1" customWidth="1" outlineLevel="1"/>
    <col min="16" max="16" width="12.7109375" style="18" hidden="1" customWidth="1" outlineLevel="1"/>
    <col min="17" max="17" width="11.57421875" style="18" customWidth="1" collapsed="1"/>
    <col min="18" max="18" width="10.140625" style="18" hidden="1" customWidth="1" outlineLevel="1"/>
    <col min="19" max="19" width="8.7109375" style="18" hidden="1" customWidth="1" outlineLevel="1"/>
    <col min="20" max="20" width="12.140625" style="18" hidden="1" customWidth="1" outlineLevel="1"/>
    <col min="21" max="21" width="11.57421875" style="18" customWidth="1" collapsed="1"/>
    <col min="22" max="24" width="12.140625" style="18" hidden="1" customWidth="1" outlineLevel="1"/>
    <col min="25" max="25" width="12.140625" style="18" customWidth="1" collapsed="1"/>
    <col min="26" max="26" width="11.28125" style="18" hidden="1" customWidth="1" outlineLevel="1"/>
    <col min="27" max="27" width="11.00390625" style="18" hidden="1" customWidth="1" outlineLevel="1"/>
    <col min="28" max="28" width="12.57421875" style="18" hidden="1" customWidth="1" outlineLevel="1"/>
    <col min="29" max="29" width="11.7109375" style="18" customWidth="1" collapsed="1"/>
    <col min="30" max="30" width="10.28125" style="18" hidden="1" customWidth="1" outlineLevel="1"/>
    <col min="31" max="31" width="9.57421875" style="18" hidden="1" customWidth="1" outlineLevel="1"/>
    <col min="32" max="32" width="11.28125" style="18" hidden="1" customWidth="1" outlineLevel="1"/>
    <col min="33" max="33" width="12.00390625" style="18" customWidth="1" collapsed="1"/>
    <col min="34" max="34" width="10.7109375" style="18" customWidth="1"/>
    <col min="35" max="35" width="9.140625" style="18" customWidth="1"/>
    <col min="36" max="42" width="12.140625" style="18" customWidth="1"/>
    <col min="43" max="43" width="11.140625" style="18" customWidth="1"/>
    <col min="44" max="44" width="12.7109375" style="18" customWidth="1"/>
    <col min="45" max="45" width="12.28125" style="18" customWidth="1"/>
    <col min="46" max="57" width="11.00390625" style="18" customWidth="1"/>
    <col min="58" max="16384" width="9.140625" style="18" customWidth="1"/>
  </cols>
  <sheetData>
    <row r="1" spans="1:53" ht="65.25" customHeight="1">
      <c r="A1" s="193" t="s">
        <v>471</v>
      </c>
      <c r="B1" s="191"/>
      <c r="C1" s="191"/>
      <c r="D1" s="191"/>
      <c r="E1" s="191"/>
      <c r="F1" s="191"/>
      <c r="G1" s="191"/>
      <c r="H1" s="191"/>
      <c r="I1" s="191"/>
      <c r="J1" s="191"/>
      <c r="K1" s="191"/>
      <c r="L1" s="191"/>
      <c r="M1" s="191"/>
      <c r="N1" s="191"/>
      <c r="O1" s="191"/>
      <c r="P1" s="191"/>
      <c r="Q1" s="191"/>
      <c r="R1" s="191"/>
      <c r="S1" s="191"/>
      <c r="T1" s="191"/>
      <c r="U1" s="191"/>
      <c r="V1" s="191"/>
      <c r="W1" s="191"/>
      <c r="X1" s="191"/>
      <c r="Y1" s="191"/>
      <c r="AF1" s="616"/>
      <c r="AG1" s="616"/>
      <c r="AZ1" s="618" t="s">
        <v>44</v>
      </c>
      <c r="BA1" s="618"/>
    </row>
    <row r="2" spans="1:57" ht="40.5" customHeight="1">
      <c r="A2" s="538" t="s">
        <v>2</v>
      </c>
      <c r="B2" s="312" t="s">
        <v>105</v>
      </c>
      <c r="C2" s="30" t="s">
        <v>251</v>
      </c>
      <c r="D2" s="30" t="s">
        <v>252</v>
      </c>
      <c r="E2" s="30" t="s">
        <v>253</v>
      </c>
      <c r="F2" s="30" t="s">
        <v>214</v>
      </c>
      <c r="G2" s="30" t="s">
        <v>215</v>
      </c>
      <c r="H2" s="30" t="s">
        <v>216</v>
      </c>
      <c r="I2" s="30" t="s">
        <v>217</v>
      </c>
      <c r="J2" s="30" t="s">
        <v>229</v>
      </c>
      <c r="K2" s="30" t="s">
        <v>230</v>
      </c>
      <c r="L2" s="30" t="s">
        <v>231</v>
      </c>
      <c r="M2" s="30" t="s">
        <v>232</v>
      </c>
      <c r="N2" s="30" t="s">
        <v>233</v>
      </c>
      <c r="O2" s="30" t="s">
        <v>234</v>
      </c>
      <c r="P2" s="30" t="s">
        <v>235</v>
      </c>
      <c r="Q2" s="30" t="s">
        <v>236</v>
      </c>
      <c r="R2" s="30" t="s">
        <v>237</v>
      </c>
      <c r="S2" s="30" t="s">
        <v>238</v>
      </c>
      <c r="T2" s="30" t="s">
        <v>239</v>
      </c>
      <c r="U2" s="30" t="s">
        <v>240</v>
      </c>
      <c r="V2" s="30" t="s">
        <v>241</v>
      </c>
      <c r="W2" s="30" t="s">
        <v>242</v>
      </c>
      <c r="X2" s="30" t="s">
        <v>243</v>
      </c>
      <c r="Y2" s="30" t="s">
        <v>244</v>
      </c>
      <c r="Z2" s="30" t="s">
        <v>245</v>
      </c>
      <c r="AA2" s="30" t="s">
        <v>246</v>
      </c>
      <c r="AB2" s="30" t="s">
        <v>247</v>
      </c>
      <c r="AC2" s="30" t="s">
        <v>248</v>
      </c>
      <c r="AD2" s="30" t="s">
        <v>249</v>
      </c>
      <c r="AE2" s="30" t="s">
        <v>250</v>
      </c>
      <c r="AF2" s="30" t="s">
        <v>358</v>
      </c>
      <c r="AG2" s="30" t="s">
        <v>377</v>
      </c>
      <c r="AH2" s="30" t="s">
        <v>418</v>
      </c>
      <c r="AI2" s="129" t="s">
        <v>486</v>
      </c>
      <c r="AJ2" s="129" t="s">
        <v>504</v>
      </c>
      <c r="AK2" s="475" t="s">
        <v>537</v>
      </c>
      <c r="AL2" s="30" t="s">
        <v>544</v>
      </c>
      <c r="AM2" s="500" t="s">
        <v>563</v>
      </c>
      <c r="AN2" s="129" t="s">
        <v>573</v>
      </c>
      <c r="AO2" s="129" t="s">
        <v>597</v>
      </c>
      <c r="AP2" s="30" t="s">
        <v>614</v>
      </c>
      <c r="AQ2" s="500" t="s">
        <v>627</v>
      </c>
      <c r="AR2" s="554" t="s">
        <v>646</v>
      </c>
      <c r="AS2" s="554" t="s">
        <v>663</v>
      </c>
      <c r="AT2" s="30" t="s">
        <v>670</v>
      </c>
      <c r="AU2" s="30" t="s">
        <v>685</v>
      </c>
      <c r="AV2" s="554" t="s">
        <v>701</v>
      </c>
      <c r="AW2" s="554" t="s">
        <v>730</v>
      </c>
      <c r="AX2" s="573" t="s">
        <v>734</v>
      </c>
      <c r="AY2" s="573" t="s">
        <v>764</v>
      </c>
      <c r="AZ2" s="573" t="s">
        <v>773</v>
      </c>
      <c r="BA2" s="573" t="s">
        <v>788</v>
      </c>
      <c r="BB2" s="573" t="s">
        <v>800</v>
      </c>
      <c r="BC2" s="573" t="s">
        <v>819</v>
      </c>
      <c r="BD2" s="573" t="s">
        <v>831</v>
      </c>
      <c r="BE2" s="573" t="s">
        <v>841</v>
      </c>
    </row>
    <row r="3" spans="1:57" ht="12.75">
      <c r="A3" s="97" t="s">
        <v>362</v>
      </c>
      <c r="B3" s="335">
        <v>0.8569748360999998</v>
      </c>
      <c r="C3" s="336">
        <v>1.6577384433299998</v>
      </c>
      <c r="D3" s="336">
        <v>2.3542955917200006</v>
      </c>
      <c r="E3" s="336">
        <v>3.4404505588400007</v>
      </c>
      <c r="F3" s="336">
        <v>0.9403099151899998</v>
      </c>
      <c r="G3" s="336">
        <v>1.70794127219</v>
      </c>
      <c r="H3" s="336">
        <v>2.5498542721899997</v>
      </c>
      <c r="I3" s="336">
        <v>3.8707490000000004</v>
      </c>
      <c r="J3" s="336">
        <v>1.109228</v>
      </c>
      <c r="K3" s="336">
        <v>1.97409</v>
      </c>
      <c r="L3" s="336">
        <v>2.8144599999999995</v>
      </c>
      <c r="M3" s="336">
        <v>4.035441999999999</v>
      </c>
      <c r="N3" s="336">
        <v>1.3529679999999997</v>
      </c>
      <c r="O3" s="336">
        <v>2.363013000000001</v>
      </c>
      <c r="P3" s="336">
        <v>3.2414680000000002</v>
      </c>
      <c r="Q3" s="336">
        <v>4.767226999999999</v>
      </c>
      <c r="R3" s="336">
        <v>1.2710139999999999</v>
      </c>
      <c r="S3" s="336">
        <v>2.318882</v>
      </c>
      <c r="T3" s="336">
        <v>3.285886999999999</v>
      </c>
      <c r="U3" s="336">
        <v>4.700945999999999</v>
      </c>
      <c r="V3" s="336">
        <v>1.4602990000000005</v>
      </c>
      <c r="W3" s="336">
        <v>2.5600280000000004</v>
      </c>
      <c r="X3" s="336">
        <v>3.622735</v>
      </c>
      <c r="Y3" s="336">
        <v>4.98729</v>
      </c>
      <c r="Z3" s="336">
        <v>1.2358299999999995</v>
      </c>
      <c r="AA3" s="336">
        <v>2.438195999999999</v>
      </c>
      <c r="AB3" s="336">
        <v>3.5412029999999994</v>
      </c>
      <c r="AC3" s="336">
        <v>5.225761</v>
      </c>
      <c r="AD3" s="336">
        <v>1.434035999999999</v>
      </c>
      <c r="AE3" s="336">
        <v>2.7291</v>
      </c>
      <c r="AF3" s="336">
        <v>4.167638</v>
      </c>
      <c r="AG3" s="336">
        <v>5.582739999999999</v>
      </c>
      <c r="AH3" s="336">
        <v>1.264735</v>
      </c>
      <c r="AI3" s="336">
        <v>2.487722</v>
      </c>
      <c r="AJ3" s="336">
        <v>3.485867</v>
      </c>
      <c r="AK3" s="336">
        <v>5.3367140000000015</v>
      </c>
      <c r="AL3" s="336">
        <v>1.1870280000000002</v>
      </c>
      <c r="AM3" s="336">
        <v>1.1701090000000005</v>
      </c>
      <c r="AN3" s="336">
        <v>3.2193290000000006</v>
      </c>
      <c r="AO3" s="529">
        <v>4.604350999999999</v>
      </c>
      <c r="AP3" s="529">
        <v>1.1614519999999997</v>
      </c>
      <c r="AQ3" s="529">
        <v>2.3586069999999997</v>
      </c>
      <c r="AR3" s="529">
        <v>3.338885999999999</v>
      </c>
      <c r="AS3" s="529">
        <v>4.8795350000000015</v>
      </c>
      <c r="AT3" s="529">
        <v>1.3387419999999997</v>
      </c>
      <c r="AU3" s="529">
        <v>2.5687109999999995</v>
      </c>
      <c r="AV3" s="529">
        <v>3.6011149999999996</v>
      </c>
      <c r="AW3" s="529">
        <v>4.722882</v>
      </c>
      <c r="AX3" s="529">
        <v>1.210813</v>
      </c>
      <c r="AY3" s="529">
        <v>2.2564379999999993</v>
      </c>
      <c r="AZ3" s="529">
        <v>3.2095742499999993</v>
      </c>
      <c r="BA3" s="529">
        <v>4.543646</v>
      </c>
      <c r="BB3" s="529">
        <v>1.35776575</v>
      </c>
      <c r="BC3" s="529">
        <v>2.561843</v>
      </c>
      <c r="BD3" s="529">
        <v>3.54365575</v>
      </c>
      <c r="BE3" s="529">
        <v>5.0979512499999995</v>
      </c>
    </row>
    <row r="4" spans="1:57" ht="12.75">
      <c r="A4" s="97" t="s">
        <v>106</v>
      </c>
      <c r="B4" s="335">
        <v>0.803484591623</v>
      </c>
      <c r="C4" s="336">
        <v>1.7392198962515002</v>
      </c>
      <c r="D4" s="336">
        <v>2.6057695948895003</v>
      </c>
      <c r="E4" s="336">
        <v>3.6185408332930002</v>
      </c>
      <c r="F4" s="336">
        <v>0.8622059151899998</v>
      </c>
      <c r="G4" s="336">
        <v>1.75346227219</v>
      </c>
      <c r="H4" s="336">
        <v>2.57970527219</v>
      </c>
      <c r="I4" s="336">
        <v>3.73053727219</v>
      </c>
      <c r="J4" s="336">
        <v>0.9021520000000001</v>
      </c>
      <c r="K4" s="336">
        <v>1.873766</v>
      </c>
      <c r="L4" s="336">
        <v>2.784923</v>
      </c>
      <c r="M4" s="336">
        <v>4.018784</v>
      </c>
      <c r="N4" s="336">
        <v>0.909781</v>
      </c>
      <c r="O4" s="336">
        <v>2.0231139999999996</v>
      </c>
      <c r="P4" s="336">
        <v>2.9627549999999996</v>
      </c>
      <c r="Q4" s="336">
        <v>4.1448670000000005</v>
      </c>
      <c r="R4" s="336">
        <v>1.028586</v>
      </c>
      <c r="S4" s="336">
        <v>2.2008270000000003</v>
      </c>
      <c r="T4" s="336">
        <v>3.228429</v>
      </c>
      <c r="U4" s="336">
        <v>4.798571</v>
      </c>
      <c r="V4" s="336">
        <v>1.2434929999999997</v>
      </c>
      <c r="W4" s="336">
        <v>2.4740910000000005</v>
      </c>
      <c r="X4" s="336">
        <v>3.58037</v>
      </c>
      <c r="Y4" s="336">
        <v>4.817456</v>
      </c>
      <c r="Z4" s="336">
        <v>1.1388150000000001</v>
      </c>
      <c r="AA4" s="336">
        <v>2.5209650000000003</v>
      </c>
      <c r="AB4" s="336">
        <v>3.6919459999999997</v>
      </c>
      <c r="AC4" s="336">
        <v>5.335462</v>
      </c>
      <c r="AD4" s="336">
        <v>1.317637</v>
      </c>
      <c r="AE4" s="336">
        <v>2.746352</v>
      </c>
      <c r="AF4" s="336">
        <v>4.088406999999999</v>
      </c>
      <c r="AG4" s="336">
        <v>5.919438</v>
      </c>
      <c r="AH4" s="336">
        <v>1.498340999999999</v>
      </c>
      <c r="AI4" s="336">
        <v>2.9709573999999996</v>
      </c>
      <c r="AJ4" s="336">
        <v>4.354505800000002</v>
      </c>
      <c r="AK4" s="336">
        <v>6.061175000000002</v>
      </c>
      <c r="AL4" s="336">
        <v>1.26794</v>
      </c>
      <c r="AM4" s="336">
        <v>1.4196810000000004</v>
      </c>
      <c r="AN4" s="336">
        <v>3.962354</v>
      </c>
      <c r="AO4" s="529">
        <v>5.391093461000003</v>
      </c>
      <c r="AP4" s="529">
        <v>1.2954390799999995</v>
      </c>
      <c r="AQ4" s="529">
        <v>2.6491567485000007</v>
      </c>
      <c r="AR4" s="529">
        <v>3.9284812638000015</v>
      </c>
      <c r="AS4" s="529">
        <v>6.116445143800001</v>
      </c>
      <c r="AT4" s="529">
        <v>1.552406</v>
      </c>
      <c r="AU4" s="529">
        <v>3.1092139999999997</v>
      </c>
      <c r="AV4" s="529">
        <v>4.6027759999999995</v>
      </c>
      <c r="AW4" s="529">
        <v>6.111469999999999</v>
      </c>
      <c r="AX4" s="529">
        <v>1.4143955</v>
      </c>
      <c r="AY4" s="529">
        <v>2.708494</v>
      </c>
      <c r="AZ4" s="529">
        <v>3.94160725</v>
      </c>
      <c r="BA4" s="529">
        <v>5.587557</v>
      </c>
      <c r="BB4" s="529">
        <v>1.4899520000000002</v>
      </c>
      <c r="BC4" s="529">
        <v>3.1419020000000004</v>
      </c>
      <c r="BD4" s="529">
        <v>4.504811000000001</v>
      </c>
      <c r="BE4" s="529">
        <v>6.274357500000001</v>
      </c>
    </row>
    <row r="5" spans="1:57" ht="12.75">
      <c r="A5" s="98" t="s">
        <v>107</v>
      </c>
      <c r="B5" s="337">
        <v>0.019686964</v>
      </c>
      <c r="C5" s="338">
        <v>0.033720079</v>
      </c>
      <c r="D5" s="338">
        <v>0.044504083</v>
      </c>
      <c r="E5" s="338">
        <v>0.066298643</v>
      </c>
      <c r="F5" s="338">
        <v>0.018283999999999998</v>
      </c>
      <c r="G5" s="338">
        <v>0.043073</v>
      </c>
      <c r="H5" s="338">
        <v>0.052587</v>
      </c>
      <c r="I5" s="338">
        <v>0.075883</v>
      </c>
      <c r="J5" s="338">
        <v>0.029373999999999997</v>
      </c>
      <c r="K5" s="338">
        <v>0.044985</v>
      </c>
      <c r="L5" s="338">
        <v>0.06386</v>
      </c>
      <c r="M5" s="338">
        <v>0.08061700000000001</v>
      </c>
      <c r="N5" s="338">
        <v>0.028147</v>
      </c>
      <c r="O5" s="338">
        <v>0.049442</v>
      </c>
      <c r="P5" s="338">
        <v>0.056301000000000004</v>
      </c>
      <c r="Q5" s="338">
        <v>0.074662</v>
      </c>
      <c r="R5" s="338">
        <v>0.021681000000000002</v>
      </c>
      <c r="S5" s="338">
        <v>0.038512</v>
      </c>
      <c r="T5" s="338">
        <v>0.05429</v>
      </c>
      <c r="U5" s="338">
        <v>0.072616</v>
      </c>
      <c r="V5" s="338">
        <v>0.03593899999999999</v>
      </c>
      <c r="W5" s="338">
        <v>0.05089899999999999</v>
      </c>
      <c r="X5" s="338">
        <v>0.068418</v>
      </c>
      <c r="Y5" s="338">
        <v>0.08438700000000005</v>
      </c>
      <c r="Z5" s="338">
        <v>0.022864000000000006</v>
      </c>
      <c r="AA5" s="338">
        <v>0.04284200000000001</v>
      </c>
      <c r="AB5" s="338">
        <v>0.06022100000000002</v>
      </c>
      <c r="AC5" s="338">
        <v>0.08485500000000001</v>
      </c>
      <c r="AD5" s="338">
        <v>0.022588999999999998</v>
      </c>
      <c r="AE5" s="338">
        <v>0.038162999999999996</v>
      </c>
      <c r="AF5" s="338">
        <v>0.056282</v>
      </c>
      <c r="AG5" s="338">
        <v>0.069292</v>
      </c>
      <c r="AH5" s="338">
        <v>0.017868000000000002</v>
      </c>
      <c r="AI5" s="338">
        <v>0.033989</v>
      </c>
      <c r="AJ5" s="338">
        <v>0.05329900000000002</v>
      </c>
      <c r="AK5" s="338">
        <v>0.07133400000000001</v>
      </c>
      <c r="AL5" s="338">
        <v>0.027422000000000012</v>
      </c>
      <c r="AM5" s="338">
        <v>0.013238999999999999</v>
      </c>
      <c r="AN5" s="338">
        <v>0.05131600000000001</v>
      </c>
      <c r="AO5" s="530">
        <v>0.062238999999999996</v>
      </c>
      <c r="AP5" s="530">
        <v>0.024346999999999997</v>
      </c>
      <c r="AQ5" s="530">
        <v>0.034306</v>
      </c>
      <c r="AR5" s="530">
        <v>0.045089</v>
      </c>
      <c r="AS5" s="530">
        <v>0.06071999999999999</v>
      </c>
      <c r="AT5" s="530">
        <v>0.015313999999999998</v>
      </c>
      <c r="AU5" s="530">
        <v>0.030628000000000002</v>
      </c>
      <c r="AV5" s="530">
        <v>0.04367700000000001</v>
      </c>
      <c r="AW5" s="530">
        <v>0.05701700000000001</v>
      </c>
      <c r="AX5" s="530">
        <v>0.022098</v>
      </c>
      <c r="AY5" s="530">
        <v>0.037283</v>
      </c>
      <c r="AZ5" s="530">
        <v>0.05195325</v>
      </c>
      <c r="BA5" s="530">
        <v>0.069093</v>
      </c>
      <c r="BB5" s="530">
        <v>0.038877749999999996</v>
      </c>
      <c r="BC5" s="530">
        <v>0.07810199999999998</v>
      </c>
      <c r="BD5" s="530">
        <v>0.09849149999999998</v>
      </c>
      <c r="BE5" s="530">
        <v>0.12203949999999998</v>
      </c>
    </row>
    <row r="6" spans="1:57" ht="12.75">
      <c r="A6" s="98" t="s">
        <v>98</v>
      </c>
      <c r="B6" s="337">
        <v>0.128620238</v>
      </c>
      <c r="C6" s="338">
        <v>0.27367302800000004</v>
      </c>
      <c r="D6" s="338">
        <v>0.397903095</v>
      </c>
      <c r="E6" s="338">
        <v>0.5762570370000001</v>
      </c>
      <c r="F6" s="338">
        <v>0.14447453200000002</v>
      </c>
      <c r="G6" s="338">
        <v>0.3217925320000001</v>
      </c>
      <c r="H6" s="338">
        <v>0.476768532</v>
      </c>
      <c r="I6" s="338">
        <v>0.706582532</v>
      </c>
      <c r="J6" s="338">
        <v>0.162321</v>
      </c>
      <c r="K6" s="338">
        <v>0.37608400000000003</v>
      </c>
      <c r="L6" s="338">
        <v>0.549471</v>
      </c>
      <c r="M6" s="338">
        <v>0.8038139999999999</v>
      </c>
      <c r="N6" s="338">
        <v>0.185597</v>
      </c>
      <c r="O6" s="338">
        <v>0.412517</v>
      </c>
      <c r="P6" s="338">
        <v>0.599753</v>
      </c>
      <c r="Q6" s="338">
        <v>0.86534</v>
      </c>
      <c r="R6" s="338">
        <v>0.23997300000000002</v>
      </c>
      <c r="S6" s="338">
        <v>0.51338</v>
      </c>
      <c r="T6" s="338">
        <v>0.743015</v>
      </c>
      <c r="U6" s="338">
        <v>1.100461</v>
      </c>
      <c r="V6" s="338">
        <v>0.25569</v>
      </c>
      <c r="W6" s="338">
        <v>0.5832629999999999</v>
      </c>
      <c r="X6" s="338">
        <v>0.858726</v>
      </c>
      <c r="Y6" s="338">
        <v>1.2239980000000001</v>
      </c>
      <c r="Z6" s="338">
        <v>0.298225</v>
      </c>
      <c r="AA6" s="338">
        <v>0.6398690000000001</v>
      </c>
      <c r="AB6" s="338">
        <v>0.9213970000000001</v>
      </c>
      <c r="AC6" s="338">
        <v>1.3057830000000001</v>
      </c>
      <c r="AD6" s="338">
        <v>0.294573</v>
      </c>
      <c r="AE6" s="338">
        <v>0.6924630000000002</v>
      </c>
      <c r="AF6" s="338">
        <v>0.975423</v>
      </c>
      <c r="AG6" s="338">
        <v>1.3998179999999996</v>
      </c>
      <c r="AH6" s="338">
        <v>0.33168999999999993</v>
      </c>
      <c r="AI6" s="338">
        <v>0.6849493999999998</v>
      </c>
      <c r="AJ6" s="338">
        <v>1.0186005999999999</v>
      </c>
      <c r="AK6" s="338">
        <v>1.450666</v>
      </c>
      <c r="AL6" s="338">
        <v>0.30700700000000003</v>
      </c>
      <c r="AM6" s="338">
        <v>0.3814870000000001</v>
      </c>
      <c r="AN6" s="338">
        <v>0.9998370000000001</v>
      </c>
      <c r="AO6" s="530">
        <v>1.3870641330000006</v>
      </c>
      <c r="AP6" s="530">
        <v>0.28699828</v>
      </c>
      <c r="AQ6" s="530">
        <v>0.5955192799999999</v>
      </c>
      <c r="AR6" s="530">
        <v>0.9943432400000001</v>
      </c>
      <c r="AS6" s="530">
        <v>1.5665837200000003</v>
      </c>
      <c r="AT6" s="530">
        <v>0.5530968999999999</v>
      </c>
      <c r="AU6" s="530">
        <v>1.1061928</v>
      </c>
      <c r="AV6" s="530">
        <v>1.576449355</v>
      </c>
      <c r="AW6" s="530">
        <v>2.101458355</v>
      </c>
      <c r="AX6" s="530">
        <v>0.42328975</v>
      </c>
      <c r="AY6" s="530">
        <v>0.8986350000000001</v>
      </c>
      <c r="AZ6" s="530">
        <v>1.3575424680000001</v>
      </c>
      <c r="BA6" s="530">
        <v>1.887096468</v>
      </c>
      <c r="BB6" s="530">
        <v>0.43122375000000013</v>
      </c>
      <c r="BC6" s="530">
        <v>0.8987050000000001</v>
      </c>
      <c r="BD6" s="530">
        <v>1.3730390000000001</v>
      </c>
      <c r="BE6" s="530">
        <v>1.93686475</v>
      </c>
    </row>
    <row r="7" spans="1:57" ht="14.25" customHeight="1">
      <c r="A7" s="186" t="s">
        <v>99</v>
      </c>
      <c r="B7" s="337">
        <v>0.051512296</v>
      </c>
      <c r="C7" s="338">
        <v>0.112089969</v>
      </c>
      <c r="D7" s="338">
        <v>0.172551525</v>
      </c>
      <c r="E7" s="338">
        <v>0.233231175</v>
      </c>
      <c r="F7" s="338">
        <v>0.051342</v>
      </c>
      <c r="G7" s="338">
        <v>0.10538299999999999</v>
      </c>
      <c r="H7" s="338">
        <v>0.16003399999999998</v>
      </c>
      <c r="I7" s="338">
        <v>0.226326</v>
      </c>
      <c r="J7" s="338">
        <v>0.052641</v>
      </c>
      <c r="K7" s="338">
        <v>0.115508</v>
      </c>
      <c r="L7" s="338">
        <v>0.177885</v>
      </c>
      <c r="M7" s="338">
        <v>0.249672</v>
      </c>
      <c r="N7" s="338">
        <v>0.057982</v>
      </c>
      <c r="O7" s="338">
        <v>0.125141</v>
      </c>
      <c r="P7" s="338">
        <v>0.18598699999999999</v>
      </c>
      <c r="Q7" s="338">
        <v>0.250164</v>
      </c>
      <c r="R7" s="338">
        <v>0.057707</v>
      </c>
      <c r="S7" s="338">
        <v>0.142734</v>
      </c>
      <c r="T7" s="338">
        <v>0.21224500000000002</v>
      </c>
      <c r="U7" s="338">
        <v>0.311666</v>
      </c>
      <c r="V7" s="338">
        <v>0.067681</v>
      </c>
      <c r="W7" s="338">
        <v>0.14852600000000002</v>
      </c>
      <c r="X7" s="338">
        <v>0.216354</v>
      </c>
      <c r="Y7" s="338">
        <v>0.287937</v>
      </c>
      <c r="Z7" s="338">
        <v>0.06792400000000001</v>
      </c>
      <c r="AA7" s="338">
        <v>0.14547200000000002</v>
      </c>
      <c r="AB7" s="338">
        <v>0.214731</v>
      </c>
      <c r="AC7" s="338">
        <v>0.29744</v>
      </c>
      <c r="AD7" s="338">
        <v>0.06591099999999998</v>
      </c>
      <c r="AE7" s="338">
        <v>0.14156799999999997</v>
      </c>
      <c r="AF7" s="338">
        <v>0.20649199999999998</v>
      </c>
      <c r="AG7" s="338">
        <v>0.28642900000000004</v>
      </c>
      <c r="AH7" s="338">
        <v>0.058238</v>
      </c>
      <c r="AI7" s="338">
        <v>0.12470799999999999</v>
      </c>
      <c r="AJ7" s="338">
        <v>0.18432920000000008</v>
      </c>
      <c r="AK7" s="338">
        <v>0.25599099999999997</v>
      </c>
      <c r="AL7" s="338">
        <v>0.056263999999999995</v>
      </c>
      <c r="AM7" s="338">
        <v>0.066353</v>
      </c>
      <c r="AN7" s="338">
        <v>0.180379</v>
      </c>
      <c r="AO7" s="530">
        <v>0.25782883</v>
      </c>
      <c r="AP7" s="530">
        <v>0.05428579999999999</v>
      </c>
      <c r="AQ7" s="530">
        <v>0.12165480000000001</v>
      </c>
      <c r="AR7" s="530">
        <v>0.1727208</v>
      </c>
      <c r="AS7" s="530">
        <v>0.2402714</v>
      </c>
      <c r="AT7" s="530">
        <v>0.051912599999999996</v>
      </c>
      <c r="AU7" s="530">
        <v>0.10382519999999998</v>
      </c>
      <c r="AV7" s="530">
        <v>0.15327428499999998</v>
      </c>
      <c r="AW7" s="530">
        <v>0.21714328499999996</v>
      </c>
      <c r="AX7" s="530">
        <v>0.05011349999999999</v>
      </c>
      <c r="AY7" s="530">
        <v>0.11116599999999999</v>
      </c>
      <c r="AZ7" s="530">
        <v>0.164990585</v>
      </c>
      <c r="BA7" s="530">
        <v>0.22163408499999998</v>
      </c>
      <c r="BB7" s="530">
        <v>0.055384</v>
      </c>
      <c r="BC7" s="530">
        <v>0.12348500000000001</v>
      </c>
      <c r="BD7" s="530">
        <v>0.17893875</v>
      </c>
      <c r="BE7" s="530">
        <v>0.26885175</v>
      </c>
    </row>
    <row r="8" spans="1:57" ht="12.75">
      <c r="A8" s="98" t="s">
        <v>108</v>
      </c>
      <c r="B8" s="337">
        <v>0.048419921000000005</v>
      </c>
      <c r="C8" s="338">
        <v>0.10997639900000002</v>
      </c>
      <c r="D8" s="338">
        <v>0.16827873800000004</v>
      </c>
      <c r="E8" s="338">
        <v>0.248317696</v>
      </c>
      <c r="F8" s="338">
        <v>0.061785882</v>
      </c>
      <c r="G8" s="338">
        <v>0.094204882</v>
      </c>
      <c r="H8" s="338">
        <v>0.12081688199999999</v>
      </c>
      <c r="I8" s="338">
        <v>0.19311188199999998</v>
      </c>
      <c r="J8" s="338">
        <v>0.052046</v>
      </c>
      <c r="K8" s="338">
        <v>0.10898300000000001</v>
      </c>
      <c r="L8" s="338">
        <v>0.13276400000000002</v>
      </c>
      <c r="M8" s="338">
        <v>0.246063</v>
      </c>
      <c r="N8" s="338">
        <v>0.033908</v>
      </c>
      <c r="O8" s="338">
        <v>0.067002</v>
      </c>
      <c r="P8" s="338">
        <v>0.10087800000000001</v>
      </c>
      <c r="Q8" s="338">
        <v>0.19884800000000002</v>
      </c>
      <c r="R8" s="338">
        <v>0.053377</v>
      </c>
      <c r="S8" s="338">
        <v>0.139291</v>
      </c>
      <c r="T8" s="338">
        <v>0.203995</v>
      </c>
      <c r="U8" s="338">
        <v>0.318538</v>
      </c>
      <c r="V8" s="338">
        <v>0.081446</v>
      </c>
      <c r="W8" s="338">
        <v>0.145844</v>
      </c>
      <c r="X8" s="338">
        <v>0.21756100000000003</v>
      </c>
      <c r="Y8" s="338">
        <v>0.316415</v>
      </c>
      <c r="Z8" s="338">
        <v>0.035452000000000004</v>
      </c>
      <c r="AA8" s="338">
        <v>0.119941</v>
      </c>
      <c r="AB8" s="338">
        <v>0.19267099999999998</v>
      </c>
      <c r="AC8" s="338">
        <v>0.296223</v>
      </c>
      <c r="AD8" s="338">
        <v>0.06419600000000002</v>
      </c>
      <c r="AE8" s="338">
        <v>0.161769</v>
      </c>
      <c r="AF8" s="338">
        <v>0.310029</v>
      </c>
      <c r="AG8" s="338">
        <v>0.505798</v>
      </c>
      <c r="AH8" s="338">
        <v>0.13220500000000002</v>
      </c>
      <c r="AI8" s="338">
        <v>0.272795</v>
      </c>
      <c r="AJ8" s="338">
        <v>0.5441729999999999</v>
      </c>
      <c r="AK8" s="338">
        <v>0.774118</v>
      </c>
      <c r="AL8" s="338">
        <v>0.043976999999999995</v>
      </c>
      <c r="AM8" s="338">
        <v>0.063263</v>
      </c>
      <c r="AN8" s="338">
        <v>0.15678099999999995</v>
      </c>
      <c r="AO8" s="530">
        <v>0.22490700000000002</v>
      </c>
      <c r="AP8" s="530">
        <v>0.033822</v>
      </c>
      <c r="AQ8" s="530">
        <v>0.09473000000000001</v>
      </c>
      <c r="AR8" s="530">
        <v>0.133434</v>
      </c>
      <c r="AS8" s="530">
        <v>0.186058</v>
      </c>
      <c r="AT8" s="530">
        <v>0.019503000000000003</v>
      </c>
      <c r="AU8" s="530">
        <v>0.038298</v>
      </c>
      <c r="AV8" s="530">
        <v>0.095717</v>
      </c>
      <c r="AW8" s="530">
        <v>0.186006</v>
      </c>
      <c r="AX8" s="530">
        <v>0.030839</v>
      </c>
      <c r="AY8" s="530">
        <v>0.057654</v>
      </c>
      <c r="AZ8" s="530">
        <v>0.049902999999999996</v>
      </c>
      <c r="BA8" s="530">
        <v>0.060078999999999994</v>
      </c>
      <c r="BB8" s="530">
        <v>0.0137745</v>
      </c>
      <c r="BC8" s="530">
        <v>0.03495500000000001</v>
      </c>
      <c r="BD8" s="530">
        <v>0.05435200000000001</v>
      </c>
      <c r="BE8" s="530">
        <v>0.07335500000000002</v>
      </c>
    </row>
    <row r="9" spans="1:57" ht="25.5">
      <c r="A9" s="98" t="s">
        <v>100</v>
      </c>
      <c r="B9" s="337">
        <v>0.305051879</v>
      </c>
      <c r="C9" s="338">
        <v>0.6256412219999999</v>
      </c>
      <c r="D9" s="338">
        <v>0.928547755</v>
      </c>
      <c r="E9" s="338">
        <v>1.295752646</v>
      </c>
      <c r="F9" s="338">
        <v>0.286538103</v>
      </c>
      <c r="G9" s="338">
        <v>0.602967103</v>
      </c>
      <c r="H9" s="338">
        <v>0.891067103</v>
      </c>
      <c r="I9" s="338">
        <v>1.275422103</v>
      </c>
      <c r="J9" s="338">
        <v>0.308424</v>
      </c>
      <c r="K9" s="338">
        <v>0.6377039999999999</v>
      </c>
      <c r="L9" s="338">
        <v>0.9632029999999999</v>
      </c>
      <c r="M9" s="338">
        <v>1.3490259999999998</v>
      </c>
      <c r="N9" s="338">
        <v>0.325157</v>
      </c>
      <c r="O9" s="338">
        <v>0.684346</v>
      </c>
      <c r="P9" s="338">
        <v>1.031281</v>
      </c>
      <c r="Q9" s="338">
        <v>1.392404</v>
      </c>
      <c r="R9" s="338">
        <v>0.323476</v>
      </c>
      <c r="S9" s="338">
        <v>0.665057</v>
      </c>
      <c r="T9" s="338">
        <v>0.9769110000000001</v>
      </c>
      <c r="U9" s="338">
        <v>1.435606</v>
      </c>
      <c r="V9" s="338">
        <v>0.36364900000000017</v>
      </c>
      <c r="W9" s="338">
        <v>0.698318</v>
      </c>
      <c r="X9" s="338">
        <v>0.9901169999999997</v>
      </c>
      <c r="Y9" s="338">
        <v>1.233564</v>
      </c>
      <c r="Z9" s="338">
        <v>0.35735400000000006</v>
      </c>
      <c r="AA9" s="338">
        <v>0.7587240000000001</v>
      </c>
      <c r="AB9" s="338">
        <v>1.111601</v>
      </c>
      <c r="AC9" s="338">
        <v>1.4909290000000002</v>
      </c>
      <c r="AD9" s="338">
        <v>0.38022800000000007</v>
      </c>
      <c r="AE9" s="338">
        <v>0.740165</v>
      </c>
      <c r="AF9" s="338">
        <v>1.1316870000000003</v>
      </c>
      <c r="AG9" s="338">
        <v>1.6501730000000003</v>
      </c>
      <c r="AH9" s="338">
        <v>0.42194099999999995</v>
      </c>
      <c r="AI9" s="338">
        <v>0.773092</v>
      </c>
      <c r="AJ9" s="338">
        <v>1.1111780000000002</v>
      </c>
      <c r="AK9" s="338">
        <v>1.3809740000000004</v>
      </c>
      <c r="AL9" s="338">
        <v>0.36846499999999993</v>
      </c>
      <c r="AM9" s="338">
        <v>0.4033510000000001</v>
      </c>
      <c r="AN9" s="338">
        <v>1.1040750000000001</v>
      </c>
      <c r="AO9" s="530">
        <v>1.398806</v>
      </c>
      <c r="AP9" s="530">
        <v>0.31370699999999996</v>
      </c>
      <c r="AQ9" s="530">
        <v>0.7432880000000001</v>
      </c>
      <c r="AR9" s="530">
        <v>1.1020009999999996</v>
      </c>
      <c r="AS9" s="530">
        <v>1.383318</v>
      </c>
      <c r="AT9" s="530">
        <v>0.30781299999999995</v>
      </c>
      <c r="AU9" s="530">
        <v>0.6186339999999999</v>
      </c>
      <c r="AV9" s="530">
        <v>0.9088169999999998</v>
      </c>
      <c r="AW9" s="530">
        <v>1.1255039999999998</v>
      </c>
      <c r="AX9" s="530">
        <v>0.22597925000000005</v>
      </c>
      <c r="AY9" s="530">
        <v>0.4604410000000001</v>
      </c>
      <c r="AZ9" s="530">
        <v>0.6668877500000001</v>
      </c>
      <c r="BA9" s="530">
        <v>0.9137740000000001</v>
      </c>
      <c r="BB9" s="530">
        <v>0.27851174999999995</v>
      </c>
      <c r="BC9" s="530">
        <v>0.6162609999999998</v>
      </c>
      <c r="BD9" s="530">
        <v>0.8608999999999998</v>
      </c>
      <c r="BE9" s="530">
        <v>1.13805575</v>
      </c>
    </row>
    <row r="10" spans="1:57" s="28" customFormat="1" ht="12.75">
      <c r="A10" s="98" t="s">
        <v>109</v>
      </c>
      <c r="B10" s="337">
        <v>0.007014323</v>
      </c>
      <c r="C10" s="338">
        <v>0.021871334</v>
      </c>
      <c r="D10" s="338">
        <v>0.040083398</v>
      </c>
      <c r="E10" s="338">
        <v>0.066634973</v>
      </c>
      <c r="F10" s="338">
        <v>0.011532</v>
      </c>
      <c r="G10" s="338">
        <v>0.030288</v>
      </c>
      <c r="H10" s="338">
        <v>0.044548000000000004</v>
      </c>
      <c r="I10" s="338">
        <v>0.074923</v>
      </c>
      <c r="J10" s="338">
        <v>0.013849</v>
      </c>
      <c r="K10" s="338">
        <v>0.029589999999999998</v>
      </c>
      <c r="L10" s="338">
        <v>0.044872</v>
      </c>
      <c r="M10" s="338">
        <v>0.067633</v>
      </c>
      <c r="N10" s="338">
        <v>0.009878</v>
      </c>
      <c r="O10" s="338">
        <v>0.028175000000000002</v>
      </c>
      <c r="P10" s="338">
        <v>0.04047</v>
      </c>
      <c r="Q10" s="338">
        <v>0.079939</v>
      </c>
      <c r="R10" s="338">
        <v>0.011301</v>
      </c>
      <c r="S10" s="338">
        <v>0.029241</v>
      </c>
      <c r="T10" s="338">
        <v>0.044487</v>
      </c>
      <c r="U10" s="338">
        <v>0.086547</v>
      </c>
      <c r="V10" s="338">
        <v>0.00899</v>
      </c>
      <c r="W10" s="338">
        <v>0.029107</v>
      </c>
      <c r="X10" s="338">
        <v>0.046551999999999996</v>
      </c>
      <c r="Y10" s="338">
        <v>0.089872</v>
      </c>
      <c r="Z10" s="108" t="s">
        <v>116</v>
      </c>
      <c r="AA10" s="108" t="s">
        <v>116</v>
      </c>
      <c r="AB10" s="108" t="s">
        <v>116</v>
      </c>
      <c r="AC10" s="338">
        <v>0.098958</v>
      </c>
      <c r="AD10" s="108" t="s">
        <v>116</v>
      </c>
      <c r="AE10" s="108" t="s">
        <v>116</v>
      </c>
      <c r="AF10" s="108" t="s">
        <v>116</v>
      </c>
      <c r="AG10" s="108" t="s">
        <v>116</v>
      </c>
      <c r="AH10" s="108" t="s">
        <v>116</v>
      </c>
      <c r="AI10" s="108" t="s">
        <v>116</v>
      </c>
      <c r="AJ10" s="108" t="s">
        <v>116</v>
      </c>
      <c r="AK10" s="108" t="s">
        <v>116</v>
      </c>
      <c r="AL10" s="108" t="s">
        <v>116</v>
      </c>
      <c r="AM10" s="108" t="s">
        <v>116</v>
      </c>
      <c r="AN10" s="108" t="s">
        <v>116</v>
      </c>
      <c r="AO10" s="108" t="s">
        <v>116</v>
      </c>
      <c r="AP10" s="108" t="s">
        <v>116</v>
      </c>
      <c r="AQ10" s="108" t="s">
        <v>116</v>
      </c>
      <c r="AR10" s="108" t="s">
        <v>116</v>
      </c>
      <c r="AS10" s="108" t="s">
        <v>116</v>
      </c>
      <c r="AT10" s="530">
        <v>0.014424999999999997</v>
      </c>
      <c r="AU10" s="530">
        <v>0.029723999999999997</v>
      </c>
      <c r="AV10" s="530">
        <v>0.052272</v>
      </c>
      <c r="AW10" s="530">
        <v>0.093336</v>
      </c>
      <c r="AX10" s="530">
        <v>0.01869</v>
      </c>
      <c r="AY10" s="530">
        <v>0.04667</v>
      </c>
      <c r="AZ10" s="530">
        <v>0.06924975</v>
      </c>
      <c r="BA10" s="530">
        <v>0.10399399999999999</v>
      </c>
      <c r="BB10" s="530">
        <v>0.012627999999999999</v>
      </c>
      <c r="BC10" s="530">
        <v>0.037863999999999995</v>
      </c>
      <c r="BD10" s="530">
        <v>0.059594999999999995</v>
      </c>
      <c r="BE10" s="530">
        <v>0.08895475</v>
      </c>
    </row>
    <row r="11" spans="1:57" s="28" customFormat="1" ht="12.75">
      <c r="A11" s="98" t="s">
        <v>110</v>
      </c>
      <c r="B11" s="337">
        <v>0.004229134</v>
      </c>
      <c r="C11" s="338">
        <v>0.00889300347</v>
      </c>
      <c r="D11" s="338">
        <v>0.02005984947</v>
      </c>
      <c r="E11" s="338">
        <v>0.03586187547</v>
      </c>
      <c r="F11" s="338">
        <v>0.011116</v>
      </c>
      <c r="G11" s="338">
        <v>0.024796999999999996</v>
      </c>
      <c r="H11" s="338">
        <v>0.037419999999999995</v>
      </c>
      <c r="I11" s="338">
        <v>0.050809999999999994</v>
      </c>
      <c r="J11" s="338">
        <v>0.01354</v>
      </c>
      <c r="K11" s="338">
        <v>0.027417</v>
      </c>
      <c r="L11" s="338">
        <v>0.039624</v>
      </c>
      <c r="M11" s="338">
        <v>0.052098</v>
      </c>
      <c r="N11" s="338">
        <v>0.014488</v>
      </c>
      <c r="O11" s="338">
        <v>0.029026</v>
      </c>
      <c r="P11" s="338">
        <v>0.043688000000000005</v>
      </c>
      <c r="Q11" s="338">
        <v>0.059079000000000007</v>
      </c>
      <c r="R11" s="338">
        <v>0.013925</v>
      </c>
      <c r="S11" s="338">
        <v>0.029311</v>
      </c>
      <c r="T11" s="338">
        <v>0.043878</v>
      </c>
      <c r="U11" s="338">
        <v>0.060448999999999996</v>
      </c>
      <c r="V11" s="338">
        <v>0.01516</v>
      </c>
      <c r="W11" s="338">
        <v>0.028316</v>
      </c>
      <c r="X11" s="338">
        <v>0.041193999999999995</v>
      </c>
      <c r="Y11" s="338">
        <v>0.054607</v>
      </c>
      <c r="Z11" s="108" t="s">
        <v>116</v>
      </c>
      <c r="AA11" s="108" t="s">
        <v>116</v>
      </c>
      <c r="AB11" s="108" t="s">
        <v>116</v>
      </c>
      <c r="AC11" s="338">
        <v>0.046319000000000006</v>
      </c>
      <c r="AD11" s="108" t="s">
        <v>116</v>
      </c>
      <c r="AE11" s="108" t="s">
        <v>116</v>
      </c>
      <c r="AF11" s="108" t="s">
        <v>116</v>
      </c>
      <c r="AG11" s="108" t="s">
        <v>116</v>
      </c>
      <c r="AH11" s="108" t="s">
        <v>116</v>
      </c>
      <c r="AI11" s="108" t="s">
        <v>116</v>
      </c>
      <c r="AJ11" s="108" t="s">
        <v>116</v>
      </c>
      <c r="AK11" s="108" t="s">
        <v>116</v>
      </c>
      <c r="AL11" s="108" t="s">
        <v>116</v>
      </c>
      <c r="AM11" s="108" t="s">
        <v>116</v>
      </c>
      <c r="AN11" s="108" t="s">
        <v>116</v>
      </c>
      <c r="AO11" s="108" t="s">
        <v>116</v>
      </c>
      <c r="AP11" s="108" t="s">
        <v>116</v>
      </c>
      <c r="AQ11" s="108" t="s">
        <v>116</v>
      </c>
      <c r="AR11" s="108" t="s">
        <v>116</v>
      </c>
      <c r="AS11" s="108" t="s">
        <v>116</v>
      </c>
      <c r="AT11" s="108" t="s">
        <v>116</v>
      </c>
      <c r="AU11" s="108" t="s">
        <v>116</v>
      </c>
      <c r="AV11" s="108" t="s">
        <v>116</v>
      </c>
      <c r="AW11" s="108" t="s">
        <v>116</v>
      </c>
      <c r="AX11" s="108" t="s">
        <v>116</v>
      </c>
      <c r="AY11" s="108" t="s">
        <v>116</v>
      </c>
      <c r="AZ11" s="108" t="s">
        <v>116</v>
      </c>
      <c r="BA11" s="108" t="s">
        <v>116</v>
      </c>
      <c r="BB11" s="108" t="s">
        <v>116</v>
      </c>
      <c r="BC11" s="108" t="s">
        <v>116</v>
      </c>
      <c r="BD11" s="108" t="s">
        <v>116</v>
      </c>
      <c r="BE11" s="108" t="s">
        <v>116</v>
      </c>
    </row>
    <row r="12" spans="1:57" s="28" customFormat="1" ht="12.75">
      <c r="A12" s="98" t="s">
        <v>111</v>
      </c>
      <c r="B12" s="337">
        <v>0.013844029</v>
      </c>
      <c r="C12" s="338">
        <v>0.030927292000000002</v>
      </c>
      <c r="D12" s="338">
        <v>0.040606034</v>
      </c>
      <c r="E12" s="338">
        <v>0.055759941</v>
      </c>
      <c r="F12" s="338">
        <v>0.0282</v>
      </c>
      <c r="G12" s="338">
        <v>0.039102</v>
      </c>
      <c r="H12" s="338">
        <v>0.052650999999999996</v>
      </c>
      <c r="I12" s="338">
        <v>0.06805599999999999</v>
      </c>
      <c r="J12" s="338">
        <v>0.008517</v>
      </c>
      <c r="K12" s="338">
        <v>0.019912</v>
      </c>
      <c r="L12" s="338">
        <v>0.029959</v>
      </c>
      <c r="M12" s="338">
        <v>0.049421</v>
      </c>
      <c r="N12" s="338">
        <v>0.01334</v>
      </c>
      <c r="O12" s="338">
        <v>0.029921</v>
      </c>
      <c r="P12" s="338">
        <v>0.044969999999999996</v>
      </c>
      <c r="Q12" s="338">
        <v>0.061195</v>
      </c>
      <c r="R12" s="338">
        <v>0.01066</v>
      </c>
      <c r="S12" s="338">
        <v>0.022184</v>
      </c>
      <c r="T12" s="338">
        <v>0.036074999999999996</v>
      </c>
      <c r="U12" s="338">
        <v>0.053079999999999995</v>
      </c>
      <c r="V12" s="338">
        <v>0.011812000000000001</v>
      </c>
      <c r="W12" s="338">
        <v>0.02841</v>
      </c>
      <c r="X12" s="338">
        <v>0.042398000000000005</v>
      </c>
      <c r="Y12" s="338">
        <v>0.061663</v>
      </c>
      <c r="Z12" s="108" t="s">
        <v>116</v>
      </c>
      <c r="AA12" s="108" t="s">
        <v>116</v>
      </c>
      <c r="AB12" s="108" t="s">
        <v>116</v>
      </c>
      <c r="AC12" s="338">
        <v>0.07052899999999998</v>
      </c>
      <c r="AD12" s="108" t="s">
        <v>116</v>
      </c>
      <c r="AE12" s="108" t="s">
        <v>116</v>
      </c>
      <c r="AF12" s="108" t="s">
        <v>116</v>
      </c>
      <c r="AG12" s="108" t="s">
        <v>116</v>
      </c>
      <c r="AH12" s="108" t="s">
        <v>116</v>
      </c>
      <c r="AI12" s="108" t="s">
        <v>116</v>
      </c>
      <c r="AJ12" s="108" t="s">
        <v>116</v>
      </c>
      <c r="AK12" s="108" t="s">
        <v>116</v>
      </c>
      <c r="AL12" s="108" t="s">
        <v>116</v>
      </c>
      <c r="AM12" s="108" t="s">
        <v>116</v>
      </c>
      <c r="AN12" s="108" t="s">
        <v>116</v>
      </c>
      <c r="AO12" s="108" t="s">
        <v>116</v>
      </c>
      <c r="AP12" s="108" t="s">
        <v>116</v>
      </c>
      <c r="AQ12" s="108" t="s">
        <v>116</v>
      </c>
      <c r="AR12" s="108" t="s">
        <v>116</v>
      </c>
      <c r="AS12" s="108" t="s">
        <v>116</v>
      </c>
      <c r="AT12" s="530">
        <v>0.038833000000000006</v>
      </c>
      <c r="AU12" s="530">
        <v>0.07766600000000001</v>
      </c>
      <c r="AV12" s="530">
        <v>0.09227500000000001</v>
      </c>
      <c r="AW12" s="530">
        <v>0.11190000000000001</v>
      </c>
      <c r="AX12" s="530">
        <v>0.01365975</v>
      </c>
      <c r="AY12" s="530">
        <v>0.025308000000000004</v>
      </c>
      <c r="AZ12" s="530">
        <v>0.03360925000000001</v>
      </c>
      <c r="BA12" s="530">
        <v>0.052020000000000004</v>
      </c>
      <c r="BB12" s="530">
        <v>0.012673750000000001</v>
      </c>
      <c r="BC12" s="530">
        <v>0.036792</v>
      </c>
      <c r="BD12" s="530">
        <v>0.051206</v>
      </c>
      <c r="BE12" s="530">
        <v>0.068902</v>
      </c>
    </row>
    <row r="13" spans="1:57" ht="12.75">
      <c r="A13" s="98" t="s">
        <v>24</v>
      </c>
      <c r="B13" s="337">
        <v>0.00491857</v>
      </c>
      <c r="C13" s="338">
        <v>0.025439169999999997</v>
      </c>
      <c r="D13" s="338">
        <v>0.042318260999999996</v>
      </c>
      <c r="E13" s="338">
        <v>0.04925088</v>
      </c>
      <c r="F13" s="338">
        <v>0.009787124999999999</v>
      </c>
      <c r="G13" s="338">
        <v>0.023359124999999998</v>
      </c>
      <c r="H13" s="338">
        <v>0.034085125</v>
      </c>
      <c r="I13" s="338">
        <v>0.043556124999999994</v>
      </c>
      <c r="J13" s="338">
        <v>0.006457</v>
      </c>
      <c r="K13" s="338">
        <v>0.020456</v>
      </c>
      <c r="L13" s="338">
        <v>0.028321</v>
      </c>
      <c r="M13" s="338">
        <v>0.037516</v>
      </c>
      <c r="N13" s="338">
        <v>0.007736</v>
      </c>
      <c r="O13" s="338">
        <v>0.024588000000000002</v>
      </c>
      <c r="P13" s="338">
        <v>0.034491</v>
      </c>
      <c r="Q13" s="338">
        <v>0.08003700000000001</v>
      </c>
      <c r="R13" s="338">
        <v>0.005078999999999999</v>
      </c>
      <c r="S13" s="338">
        <v>0.02639</v>
      </c>
      <c r="T13" s="338">
        <v>0.043405</v>
      </c>
      <c r="U13" s="338">
        <v>0.083283</v>
      </c>
      <c r="V13" s="338">
        <v>0.023504999999999998</v>
      </c>
      <c r="W13" s="338">
        <v>0.04160700000000001</v>
      </c>
      <c r="X13" s="338">
        <v>0.066916</v>
      </c>
      <c r="Y13" s="338">
        <v>0.094639</v>
      </c>
      <c r="Z13" s="338">
        <v>0.007802</v>
      </c>
      <c r="AA13" s="338">
        <v>0.029228999999999995</v>
      </c>
      <c r="AB13" s="338">
        <v>0.04877199999999999</v>
      </c>
      <c r="AC13" s="338">
        <v>0.09580999999999999</v>
      </c>
      <c r="AD13" s="338">
        <v>0.017429000000000004</v>
      </c>
      <c r="AE13" s="338">
        <v>0.050619000000000004</v>
      </c>
      <c r="AF13" s="338">
        <v>0.07289000000000001</v>
      </c>
      <c r="AG13" s="338">
        <v>0.09865399999999998</v>
      </c>
      <c r="AH13" s="338">
        <v>0.0067789999999999994</v>
      </c>
      <c r="AI13" s="338">
        <v>0.023871000000000007</v>
      </c>
      <c r="AJ13" s="338">
        <v>0.03648699999999999</v>
      </c>
      <c r="AK13" s="338">
        <v>0.10210300000000004</v>
      </c>
      <c r="AL13" s="338">
        <v>0.023264000000000003</v>
      </c>
      <c r="AM13" s="338">
        <v>0.018467</v>
      </c>
      <c r="AN13" s="338">
        <v>0.05915700000000001</v>
      </c>
      <c r="AO13" s="530">
        <v>0.083708</v>
      </c>
      <c r="AP13" s="530">
        <v>0.017154000000000003</v>
      </c>
      <c r="AQ13" s="530">
        <v>0.052777000000000004</v>
      </c>
      <c r="AR13" s="530">
        <v>0.06707700000000001</v>
      </c>
      <c r="AS13" s="530">
        <v>0.07841200000000002</v>
      </c>
      <c r="AT13" s="530">
        <v>0.004592000000000001</v>
      </c>
      <c r="AU13" s="530">
        <v>0.009198999999999999</v>
      </c>
      <c r="AV13" s="530">
        <v>0.023469000000000004</v>
      </c>
      <c r="AW13" s="530">
        <v>0.058242999999999996</v>
      </c>
      <c r="AX13" s="530">
        <v>0.006418</v>
      </c>
      <c r="AY13" s="530">
        <v>0.015175999999999999</v>
      </c>
      <c r="AZ13" s="530">
        <v>0.027120000000000002</v>
      </c>
      <c r="BA13" s="530">
        <v>0.039356</v>
      </c>
      <c r="BB13" s="530">
        <v>0.0065275</v>
      </c>
      <c r="BC13" s="530">
        <v>0.040209999999999996</v>
      </c>
      <c r="BD13" s="530">
        <v>0.048086</v>
      </c>
      <c r="BE13" s="530">
        <v>0.058573749999999994</v>
      </c>
    </row>
    <row r="14" spans="1:57" ht="12.75">
      <c r="A14" s="98" t="s">
        <v>57</v>
      </c>
      <c r="B14" s="337">
        <v>0.042153301622</v>
      </c>
      <c r="C14" s="338">
        <v>0.091493980777</v>
      </c>
      <c r="D14" s="338">
        <v>0.140686079015</v>
      </c>
      <c r="E14" s="338">
        <v>0.2084305611175</v>
      </c>
      <c r="F14" s="338">
        <v>0.06517944819</v>
      </c>
      <c r="G14" s="338">
        <v>0.13515805119000002</v>
      </c>
      <c r="H14" s="338">
        <v>0.21018905119</v>
      </c>
      <c r="I14" s="338">
        <v>0.31441505118999996</v>
      </c>
      <c r="J14" s="338">
        <v>0.07693699999999999</v>
      </c>
      <c r="K14" s="338">
        <v>0.16068200000000002</v>
      </c>
      <c r="L14" s="338">
        <v>0.244315</v>
      </c>
      <c r="M14" s="338">
        <v>0.356105</v>
      </c>
      <c r="N14" s="338">
        <v>0.040509</v>
      </c>
      <c r="O14" s="338">
        <v>0.08689500000000001</v>
      </c>
      <c r="P14" s="338">
        <v>0.137155</v>
      </c>
      <c r="Q14" s="338">
        <v>0.17371700000000004</v>
      </c>
      <c r="R14" s="338">
        <v>0.042026</v>
      </c>
      <c r="S14" s="338">
        <v>0.091065</v>
      </c>
      <c r="T14" s="338">
        <v>0.13680099999999998</v>
      </c>
      <c r="U14" s="338">
        <v>0.20168</v>
      </c>
      <c r="V14" s="338">
        <v>0.04772300000000002</v>
      </c>
      <c r="W14" s="338">
        <v>0.09736100000000006</v>
      </c>
      <c r="X14" s="338">
        <v>0.151082</v>
      </c>
      <c r="Y14" s="338">
        <v>0.18047399999999994</v>
      </c>
      <c r="Z14" s="188" t="s">
        <v>116</v>
      </c>
      <c r="AA14" s="188" t="s">
        <v>116</v>
      </c>
      <c r="AB14" s="188" t="s">
        <v>116</v>
      </c>
      <c r="AC14" s="338">
        <v>0.20254399999999995</v>
      </c>
      <c r="AD14" s="338">
        <v>0.05032499999999999</v>
      </c>
      <c r="AE14" s="338">
        <v>0.09613499999999997</v>
      </c>
      <c r="AF14" s="338">
        <v>0.14257099999999998</v>
      </c>
      <c r="AG14" s="338">
        <v>0.18308700000000008</v>
      </c>
      <c r="AH14" s="338">
        <v>0.046486999999999994</v>
      </c>
      <c r="AI14" s="338">
        <v>0.08866199999999999</v>
      </c>
      <c r="AJ14" s="338">
        <v>0.13622899999999996</v>
      </c>
      <c r="AK14" s="338">
        <v>0.19289800000000004</v>
      </c>
      <c r="AL14" s="338">
        <v>0.04746500000000002</v>
      </c>
      <c r="AM14" s="338">
        <v>0.06192</v>
      </c>
      <c r="AN14" s="338">
        <v>0.171255</v>
      </c>
      <c r="AO14" s="530">
        <v>0.22530200000000003</v>
      </c>
      <c r="AP14" s="530">
        <v>0.057748</v>
      </c>
      <c r="AQ14" s="530">
        <v>0.1139806685</v>
      </c>
      <c r="AR14" s="530">
        <v>0.16529602380000008</v>
      </c>
      <c r="AS14" s="530">
        <v>0.21678302380000003</v>
      </c>
      <c r="AT14" s="530">
        <v>0.056983</v>
      </c>
      <c r="AU14" s="530">
        <v>0.11396599999999998</v>
      </c>
      <c r="AV14" s="530">
        <v>0.16882299999999997</v>
      </c>
      <c r="AW14" s="530">
        <v>0.23156899999999997</v>
      </c>
      <c r="AX14" s="530">
        <v>0.06127174999999999</v>
      </c>
      <c r="AY14" s="530">
        <v>0.125598</v>
      </c>
      <c r="AZ14" s="530">
        <v>0.18635824999999998</v>
      </c>
      <c r="BA14" s="530">
        <v>0.251451</v>
      </c>
      <c r="BB14" s="530">
        <v>0.06643625</v>
      </c>
      <c r="BC14" s="530">
        <v>0.136662</v>
      </c>
      <c r="BD14" s="530">
        <v>0.203965</v>
      </c>
      <c r="BE14" s="530">
        <v>0.27734825</v>
      </c>
    </row>
    <row r="15" spans="1:57" ht="25.5">
      <c r="A15" s="186" t="s">
        <v>112</v>
      </c>
      <c r="B15" s="339">
        <v>0.17803393599999998</v>
      </c>
      <c r="C15" s="340">
        <v>0.40549450162</v>
      </c>
      <c r="D15" s="340">
        <v>0.61024180902</v>
      </c>
      <c r="E15" s="340">
        <v>0.78275643779</v>
      </c>
      <c r="F15" s="340">
        <v>0.17396626900000003</v>
      </c>
      <c r="G15" s="340">
        <v>0.333376023</v>
      </c>
      <c r="H15" s="340">
        <v>0.49957702300000006</v>
      </c>
      <c r="I15" s="340">
        <v>0.7014900230000001</v>
      </c>
      <c r="J15" s="340">
        <v>0.17804599999999998</v>
      </c>
      <c r="K15" s="340">
        <v>0.332445</v>
      </c>
      <c r="L15" s="340">
        <v>0.510649</v>
      </c>
      <c r="M15" s="340">
        <v>0.726819</v>
      </c>
      <c r="N15" s="340">
        <v>0.193039</v>
      </c>
      <c r="O15" s="340">
        <v>0.48606099999999997</v>
      </c>
      <c r="P15" s="340">
        <v>0.687781</v>
      </c>
      <c r="Q15" s="340">
        <v>0.909482</v>
      </c>
      <c r="R15" s="340">
        <v>0.249381</v>
      </c>
      <c r="S15" s="340">
        <v>0.503662</v>
      </c>
      <c r="T15" s="340">
        <v>0.733327</v>
      </c>
      <c r="U15" s="340">
        <v>1.074645</v>
      </c>
      <c r="V15" s="340">
        <v>0.3318979999999999</v>
      </c>
      <c r="W15" s="340">
        <v>0.6224400000000001</v>
      </c>
      <c r="X15" s="340">
        <v>0.881052</v>
      </c>
      <c r="Y15" s="340">
        <v>1.1899000000000002</v>
      </c>
      <c r="Z15" s="189" t="s">
        <v>116</v>
      </c>
      <c r="AA15" s="189" t="s">
        <v>116</v>
      </c>
      <c r="AB15" s="341" t="s">
        <v>116</v>
      </c>
      <c r="AC15" s="340">
        <v>1.3460719999999993</v>
      </c>
      <c r="AD15" s="340">
        <v>0.4223869999999999</v>
      </c>
      <c r="AE15" s="340">
        <v>0.8254699999999998</v>
      </c>
      <c r="AF15" s="340">
        <v>1.193033</v>
      </c>
      <c r="AG15" s="340">
        <v>1.7261870000000006</v>
      </c>
      <c r="AH15" s="340">
        <v>0.48313300000000003</v>
      </c>
      <c r="AI15" s="340">
        <v>0.9688910000000003</v>
      </c>
      <c r="AJ15" s="340">
        <v>1.2702100000000003</v>
      </c>
      <c r="AK15" s="340">
        <v>1.833091</v>
      </c>
      <c r="AL15" s="340">
        <v>0.394076</v>
      </c>
      <c r="AM15" s="340">
        <v>0.411601</v>
      </c>
      <c r="AN15" s="340">
        <v>1.239554</v>
      </c>
      <c r="AO15" s="531">
        <v>1.7512384980000002</v>
      </c>
      <c r="AP15" s="531">
        <v>0.507377</v>
      </c>
      <c r="AQ15" s="531">
        <v>0.8929009999999997</v>
      </c>
      <c r="AR15" s="531">
        <v>1.2485202000000002</v>
      </c>
      <c r="AS15" s="531">
        <v>2.3842990000000004</v>
      </c>
      <c r="AT15" s="531">
        <v>0.4899334999999999</v>
      </c>
      <c r="AU15" s="531">
        <v>0.9810809999999996</v>
      </c>
      <c r="AV15" s="531">
        <v>1.4880023599999994</v>
      </c>
      <c r="AW15" s="531">
        <v>1.929293359999999</v>
      </c>
      <c r="AX15" s="531">
        <v>0.5620364999999998</v>
      </c>
      <c r="AY15" s="531">
        <v>0.9305629999999997</v>
      </c>
      <c r="AZ15" s="531">
        <v>1.3339929469999998</v>
      </c>
      <c r="BA15" s="531">
        <v>1.9890594470000003</v>
      </c>
      <c r="BB15" s="531">
        <v>0.57391475</v>
      </c>
      <c r="BC15" s="531">
        <v>1.1388660000000006</v>
      </c>
      <c r="BD15" s="531">
        <v>1.5762377500000009</v>
      </c>
      <c r="BE15" s="531">
        <v>2.2414120000000013</v>
      </c>
    </row>
    <row r="16" spans="1:57" ht="14.25" customHeight="1">
      <c r="A16" s="192" t="s">
        <v>363</v>
      </c>
      <c r="B16" s="335">
        <v>0.05349024447699981</v>
      </c>
      <c r="C16" s="336">
        <v>-0.08148145292150048</v>
      </c>
      <c r="D16" s="336">
        <v>-0.25147400316949964</v>
      </c>
      <c r="E16" s="336">
        <v>-0.17809027445299944</v>
      </c>
      <c r="F16" s="336">
        <v>0.078104</v>
      </c>
      <c r="G16" s="336">
        <v>-0.04552100000000001</v>
      </c>
      <c r="H16" s="336">
        <v>-0.029851000000000006</v>
      </c>
      <c r="I16" s="336">
        <v>0.1402117278100004</v>
      </c>
      <c r="J16" s="336">
        <v>0.207076</v>
      </c>
      <c r="K16" s="336">
        <v>0.10032399999999984</v>
      </c>
      <c r="L16" s="336">
        <v>0.029536999999999352</v>
      </c>
      <c r="M16" s="336">
        <v>0.016657999999998084</v>
      </c>
      <c r="N16" s="336">
        <v>0.44318699999999966</v>
      </c>
      <c r="O16" s="336">
        <v>0.339899000000001</v>
      </c>
      <c r="P16" s="190">
        <v>0.27871300000000065</v>
      </c>
      <c r="Q16" s="336">
        <v>0.6223599999999988</v>
      </c>
      <c r="R16" s="336">
        <v>0.2424279999999999</v>
      </c>
      <c r="S16" s="336">
        <v>0.11805499999999984</v>
      </c>
      <c r="T16" s="336">
        <v>0.05745799999999872</v>
      </c>
      <c r="U16" s="336">
        <v>-0.0976250000000009</v>
      </c>
      <c r="V16" s="336">
        <v>0.21680600000000072</v>
      </c>
      <c r="W16" s="336">
        <v>0.0859369999999999</v>
      </c>
      <c r="X16" s="336">
        <v>0.042365000000000236</v>
      </c>
      <c r="Y16" s="336">
        <v>0.16983399999999985</v>
      </c>
      <c r="Z16" s="336">
        <v>0.09701499999999942</v>
      </c>
      <c r="AA16" s="336">
        <v>-0.08276900000000115</v>
      </c>
      <c r="AB16" s="336">
        <v>-0.1507430000000004</v>
      </c>
      <c r="AC16" s="336">
        <v>-0.10970099999999912</v>
      </c>
      <c r="AD16" s="336">
        <v>0.11639899999999898</v>
      </c>
      <c r="AE16" s="336">
        <v>-0.01725199999999995</v>
      </c>
      <c r="AF16" s="336">
        <v>0.07923100000000068</v>
      </c>
      <c r="AG16" s="336">
        <v>-0.33669799999999994</v>
      </c>
      <c r="AH16" s="336">
        <v>-0.23360599999999995</v>
      </c>
      <c r="AI16" s="336">
        <v>-0.48323539999999987</v>
      </c>
      <c r="AJ16" s="336">
        <v>-0.8686387999999997</v>
      </c>
      <c r="AK16" s="336">
        <v>-0.7244609999999999</v>
      </c>
      <c r="AL16" s="336">
        <v>-0.08091200000000001</v>
      </c>
      <c r="AM16" s="336">
        <v>-0.24957199999999996</v>
      </c>
      <c r="AN16" s="336">
        <v>-0.7430249999999999</v>
      </c>
      <c r="AO16" s="529">
        <v>-0.786742461</v>
      </c>
      <c r="AP16" s="529">
        <v>-0.13398707999999998</v>
      </c>
      <c r="AQ16" s="529">
        <v>-0.2905497484999999</v>
      </c>
      <c r="AR16" s="529">
        <v>-0.5895952638000002</v>
      </c>
      <c r="AS16" s="529">
        <v>-1.2369101437999994</v>
      </c>
      <c r="AT16" s="529">
        <v>-0.213664</v>
      </c>
      <c r="AU16" s="529">
        <v>-0.540503</v>
      </c>
      <c r="AV16" s="529">
        <v>-1.001661</v>
      </c>
      <c r="AW16" s="529">
        <v>-1.388588</v>
      </c>
      <c r="AX16" s="529">
        <v>-0.2035825</v>
      </c>
      <c r="AY16" s="529">
        <v>-0.452056</v>
      </c>
      <c r="AZ16" s="529">
        <v>-0.7320329999999999</v>
      </c>
      <c r="BA16" s="529">
        <v>-1.043911</v>
      </c>
      <c r="BB16" s="529">
        <v>-0.13218624999999995</v>
      </c>
      <c r="BC16" s="529">
        <v>-0.5800590000000001</v>
      </c>
      <c r="BD16" s="529">
        <v>-0.9611552500000002</v>
      </c>
      <c r="BE16" s="529">
        <v>-1.1764062500000003</v>
      </c>
    </row>
    <row r="17" spans="1:34" ht="12.7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20" spans="1:34" ht="12.7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ht="12" customHeight="1"/>
    <row r="23" spans="1:34" ht="12.7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row>
    <row r="24" spans="2:32" ht="12.75">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row>
    <row r="25" spans="2:33" ht="12.7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sheetData>
  <sheetProtection/>
  <mergeCells count="2">
    <mergeCell ref="AF1:AG1"/>
    <mergeCell ref="AZ1:BA1"/>
  </mergeCells>
  <hyperlinks>
    <hyperlink ref="AZ1" location="Tartalom!A1" display="Vissza a tartalomjegyzékre"/>
  </hyperlinks>
  <printOptions/>
  <pageMargins left="0.27" right="0.2362204724409449" top="0.9448818897637796" bottom="0.984251968503937" header="0.5118110236220472" footer="0.5118110236220472"/>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1:AK19"/>
  <sheetViews>
    <sheetView zoomScalePageLayoutView="0" workbookViewId="0" topLeftCell="A1">
      <pane xSplit="1" ySplit="2" topLeftCell="Z3" activePane="bottomRight" state="frozen"/>
      <selection pane="topLeft" activeCell="A1" sqref="A1"/>
      <selection pane="topRight" activeCell="C1" sqref="C1"/>
      <selection pane="bottomLeft" activeCell="A4" sqref="A4"/>
      <selection pane="bottomRight" activeCell="AJ10" sqref="AJ10"/>
    </sheetView>
  </sheetViews>
  <sheetFormatPr defaultColWidth="9.140625" defaultRowHeight="12.75" outlineLevelCol="1"/>
  <cols>
    <col min="1" max="1" width="35.8515625" style="18" customWidth="1"/>
    <col min="2" max="2" width="8.57421875" style="18" customWidth="1"/>
    <col min="3" max="3" width="9.421875" style="18" customWidth="1"/>
    <col min="4" max="4" width="9.00390625" style="18" customWidth="1"/>
    <col min="5" max="5" width="8.7109375" style="18" customWidth="1"/>
    <col min="6" max="6" width="8.57421875" style="18" customWidth="1"/>
    <col min="7" max="7" width="9.421875" style="18" customWidth="1"/>
    <col min="8" max="8" width="9.28125" style="18" customWidth="1"/>
    <col min="9" max="9" width="9.140625" style="18" customWidth="1"/>
    <col min="10" max="10" width="9.57421875" style="18" hidden="1" customWidth="1" outlineLevel="1"/>
    <col min="11" max="11" width="10.28125" style="18" hidden="1" customWidth="1" outlineLevel="1"/>
    <col min="12" max="12" width="10.140625" style="18" hidden="1" customWidth="1" outlineLevel="1"/>
    <col min="13" max="13" width="10.00390625" style="18" customWidth="1" collapsed="1"/>
    <col min="14" max="14" width="10.00390625" style="18" hidden="1" customWidth="1" outlineLevel="1"/>
    <col min="15" max="15" width="10.57421875" style="18" hidden="1" customWidth="1" outlineLevel="1"/>
    <col min="16" max="16" width="12.00390625" style="18" hidden="1" customWidth="1" outlineLevel="1"/>
    <col min="17" max="17" width="9.7109375" style="18" customWidth="1" collapsed="1"/>
    <col min="18" max="20" width="12.00390625" style="18" hidden="1" customWidth="1" outlineLevel="1"/>
    <col min="21" max="21" width="10.7109375" style="18" customWidth="1" collapsed="1"/>
    <col min="22" max="22" width="11.421875" style="18" customWidth="1" outlineLevel="1"/>
    <col min="23" max="24" width="9.8515625" style="18" customWidth="1" outlineLevel="1"/>
    <col min="25" max="37" width="9.8515625" style="18" customWidth="1"/>
    <col min="38" max="16384" width="9.140625" style="18" customWidth="1"/>
  </cols>
  <sheetData>
    <row r="1" spans="1:33" ht="54" customHeight="1">
      <c r="A1" s="128" t="s">
        <v>474</v>
      </c>
      <c r="B1" s="33"/>
      <c r="C1" s="33"/>
      <c r="D1" s="120"/>
      <c r="E1" s="120"/>
      <c r="F1" s="120"/>
      <c r="L1" s="299"/>
      <c r="M1" s="532"/>
      <c r="AF1" s="618" t="s">
        <v>44</v>
      </c>
      <c r="AG1" s="618"/>
    </row>
    <row r="2" spans="1:37" ht="40.5" customHeight="1">
      <c r="A2" s="202" t="s">
        <v>2</v>
      </c>
      <c r="B2" s="30" t="s">
        <v>12</v>
      </c>
      <c r="C2" s="30" t="s">
        <v>13</v>
      </c>
      <c r="D2" s="30" t="s">
        <v>9</v>
      </c>
      <c r="E2" s="30" t="s">
        <v>14</v>
      </c>
      <c r="F2" s="30" t="s">
        <v>15</v>
      </c>
      <c r="G2" s="30" t="s">
        <v>16</v>
      </c>
      <c r="H2" s="30" t="s">
        <v>70</v>
      </c>
      <c r="I2" s="30" t="s">
        <v>71</v>
      </c>
      <c r="J2" s="202" t="s">
        <v>137</v>
      </c>
      <c r="K2" s="202" t="s">
        <v>138</v>
      </c>
      <c r="L2" s="202" t="s">
        <v>367</v>
      </c>
      <c r="M2" s="202" t="s">
        <v>375</v>
      </c>
      <c r="N2" s="202" t="s">
        <v>417</v>
      </c>
      <c r="O2" s="202" t="s">
        <v>487</v>
      </c>
      <c r="P2" s="202" t="s">
        <v>506</v>
      </c>
      <c r="Q2" s="475" t="s">
        <v>537</v>
      </c>
      <c r="R2" s="202" t="s">
        <v>546</v>
      </c>
      <c r="S2" s="202" t="s">
        <v>559</v>
      </c>
      <c r="T2" s="202" t="s">
        <v>574</v>
      </c>
      <c r="U2" s="202" t="s">
        <v>601</v>
      </c>
      <c r="V2" s="202" t="s">
        <v>616</v>
      </c>
      <c r="W2" s="30" t="s">
        <v>630</v>
      </c>
      <c r="X2" s="556" t="s">
        <v>647</v>
      </c>
      <c r="Y2" s="556" t="s">
        <v>664</v>
      </c>
      <c r="Z2" s="202" t="s">
        <v>673</v>
      </c>
      <c r="AA2" s="556" t="s">
        <v>683</v>
      </c>
      <c r="AB2" s="556" t="s">
        <v>702</v>
      </c>
      <c r="AC2" s="556" t="s">
        <v>723</v>
      </c>
      <c r="AD2" s="556" t="s">
        <v>738</v>
      </c>
      <c r="AE2" s="556" t="s">
        <v>765</v>
      </c>
      <c r="AF2" s="556" t="s">
        <v>773</v>
      </c>
      <c r="AG2" s="556" t="s">
        <v>789</v>
      </c>
      <c r="AH2" s="556" t="s">
        <v>802</v>
      </c>
      <c r="AI2" s="556" t="s">
        <v>820</v>
      </c>
      <c r="AJ2" s="556" t="s">
        <v>832</v>
      </c>
      <c r="AK2" s="556" t="s">
        <v>842</v>
      </c>
    </row>
    <row r="3" spans="1:37" ht="12.75">
      <c r="A3" s="195" t="s">
        <v>27</v>
      </c>
      <c r="B3" s="197">
        <v>36.261758</v>
      </c>
      <c r="C3" s="198">
        <v>31.456538</v>
      </c>
      <c r="D3" s="199">
        <v>36.389295</v>
      </c>
      <c r="E3" s="199">
        <v>25.536891</v>
      </c>
      <c r="F3" s="199">
        <v>89.967235</v>
      </c>
      <c r="G3" s="200">
        <v>73.57715300000001</v>
      </c>
      <c r="H3" s="201">
        <v>64.78659200000001</v>
      </c>
      <c r="I3" s="201">
        <v>54.40753800000001</v>
      </c>
      <c r="J3" s="201">
        <v>-38.080061</v>
      </c>
      <c r="K3" s="201">
        <v>-28.110053</v>
      </c>
      <c r="L3" s="201">
        <v>-16.092917</v>
      </c>
      <c r="M3" s="201">
        <v>-9.224277999999998</v>
      </c>
      <c r="N3" s="201">
        <v>-10.042858999999998</v>
      </c>
      <c r="O3" s="201">
        <v>85.032408</v>
      </c>
      <c r="P3" s="201">
        <v>167.0227500000001</v>
      </c>
      <c r="Q3" s="201">
        <v>192.3194369999999</v>
      </c>
      <c r="R3" s="201">
        <v>58.23971499999999</v>
      </c>
      <c r="S3" s="201">
        <v>60.714963</v>
      </c>
      <c r="T3" s="201">
        <v>100.74989100000005</v>
      </c>
      <c r="U3" s="201">
        <v>114.43583599999997</v>
      </c>
      <c r="V3" s="201">
        <f>+'[3]Munka2'!$C$6</f>
        <v>33.41954199999999</v>
      </c>
      <c r="W3" s="201">
        <v>53.16257599999999</v>
      </c>
      <c r="X3" s="201">
        <v>39.67554799999999</v>
      </c>
      <c r="Y3" s="201">
        <v>54.48813899999999</v>
      </c>
      <c r="Z3" s="201">
        <v>44.60430650400001</v>
      </c>
      <c r="AA3" s="201">
        <v>70.416731868</v>
      </c>
      <c r="AB3" s="201">
        <v>111.50122386799998</v>
      </c>
      <c r="AC3" s="201">
        <v>157.024382</v>
      </c>
      <c r="AD3" s="201">
        <v>33.746370999999996</v>
      </c>
      <c r="AE3" s="201">
        <v>35.64166500000001</v>
      </c>
      <c r="AF3" s="201">
        <v>67.01667850000001</v>
      </c>
      <c r="AG3" s="201">
        <v>93.77497</v>
      </c>
      <c r="AH3" s="201">
        <v>22.032923249999996</v>
      </c>
      <c r="AI3" s="201">
        <v>71.80658299999999</v>
      </c>
      <c r="AJ3" s="201">
        <v>89.76306500000001</v>
      </c>
      <c r="AK3" s="201">
        <v>114.835344</v>
      </c>
    </row>
    <row r="4" spans="1:37" ht="12.75">
      <c r="A4" s="195" t="s">
        <v>28</v>
      </c>
      <c r="B4" s="96">
        <v>22.089079</v>
      </c>
      <c r="C4" s="89">
        <v>13.380241</v>
      </c>
      <c r="D4" s="88">
        <v>15.514522999999999</v>
      </c>
      <c r="E4" s="88">
        <v>12.938196</v>
      </c>
      <c r="F4" s="88">
        <v>16.866366999999997</v>
      </c>
      <c r="G4" s="172">
        <v>7.055307</v>
      </c>
      <c r="H4" s="173">
        <v>14.753418999999997</v>
      </c>
      <c r="I4" s="173">
        <v>12.391745</v>
      </c>
      <c r="J4" s="173">
        <v>10.877944000000001</v>
      </c>
      <c r="K4" s="173">
        <v>19.242123</v>
      </c>
      <c r="L4" s="173">
        <v>31.823558000000006</v>
      </c>
      <c r="M4" s="173">
        <v>72.70828300000001</v>
      </c>
      <c r="N4" s="173">
        <v>35.82594199999999</v>
      </c>
      <c r="O4" s="173">
        <v>60.245027999999984</v>
      </c>
      <c r="P4" s="173">
        <v>69.43626500000005</v>
      </c>
      <c r="Q4" s="173">
        <v>79.270915</v>
      </c>
      <c r="R4" s="173">
        <v>12.103150000000003</v>
      </c>
      <c r="S4" s="173">
        <v>23.821657000000013</v>
      </c>
      <c r="T4" s="173">
        <v>32.221214</v>
      </c>
      <c r="U4" s="173">
        <v>48.559709000000005</v>
      </c>
      <c r="V4" s="173">
        <f>+'[3]Munka2'!$C$7</f>
        <v>13.186250000000001</v>
      </c>
      <c r="W4" s="173">
        <v>27.727293</v>
      </c>
      <c r="X4" s="173">
        <v>37.10173100000001</v>
      </c>
      <c r="Y4" s="173">
        <v>48.840918000000016</v>
      </c>
      <c r="Z4" s="173">
        <v>12.197654000000002</v>
      </c>
      <c r="AA4" s="173">
        <v>20.760355999999994</v>
      </c>
      <c r="AB4" s="173">
        <v>26.726386999999992</v>
      </c>
      <c r="AC4" s="173">
        <v>37.21567900000001</v>
      </c>
      <c r="AD4" s="173">
        <v>7.827085</v>
      </c>
      <c r="AE4" s="173">
        <v>12.111257000000002</v>
      </c>
      <c r="AF4" s="173">
        <v>17.243470000000002</v>
      </c>
      <c r="AG4" s="173">
        <v>22.186054000000002</v>
      </c>
      <c r="AH4" s="173">
        <v>5.832049500000001</v>
      </c>
      <c r="AI4" s="173">
        <v>10.970439999999996</v>
      </c>
      <c r="AJ4" s="173">
        <v>19.538749499999998</v>
      </c>
      <c r="AK4" s="173">
        <v>25.643057</v>
      </c>
    </row>
    <row r="5" spans="1:37" ht="12.75">
      <c r="A5" s="366" t="s">
        <v>22</v>
      </c>
      <c r="B5" s="355">
        <v>1.562837</v>
      </c>
      <c r="C5" s="356">
        <v>1.8636169999999999</v>
      </c>
      <c r="D5" s="357">
        <v>2.4678910000000003</v>
      </c>
      <c r="E5" s="357">
        <v>2.66486</v>
      </c>
      <c r="F5" s="357">
        <v>3.46498</v>
      </c>
      <c r="G5" s="358">
        <v>3.920694</v>
      </c>
      <c r="H5" s="359">
        <v>4.259577</v>
      </c>
      <c r="I5" s="359">
        <v>4.120329000000001</v>
      </c>
      <c r="J5" s="359">
        <v>1.0118890000000003</v>
      </c>
      <c r="K5" s="359">
        <v>1.979498</v>
      </c>
      <c r="L5" s="359">
        <v>2.9481610000000003</v>
      </c>
      <c r="M5" s="359">
        <v>3.702049000000001</v>
      </c>
      <c r="N5" s="359">
        <v>0.867282</v>
      </c>
      <c r="O5" s="359">
        <v>1.8017410000000005</v>
      </c>
      <c r="P5" s="359">
        <v>2.7130389999999993</v>
      </c>
      <c r="Q5" s="173">
        <v>3.8598350000000012</v>
      </c>
      <c r="R5" s="173">
        <v>1.022904</v>
      </c>
      <c r="S5" s="173">
        <v>2.093209</v>
      </c>
      <c r="T5" s="173">
        <v>3.1872749999999996</v>
      </c>
      <c r="U5" s="173">
        <v>4.3511820000000005</v>
      </c>
      <c r="V5" s="173">
        <f>+'[3]Munka2'!$C$8</f>
        <v>1.057377</v>
      </c>
      <c r="W5" s="173">
        <v>2.0998060000000005</v>
      </c>
      <c r="X5" s="173">
        <v>3.129633</v>
      </c>
      <c r="Y5" s="173">
        <v>4.289173000000001</v>
      </c>
      <c r="Z5" s="173">
        <v>1.0415080000000003</v>
      </c>
      <c r="AA5" s="173">
        <v>2.1196129999999997</v>
      </c>
      <c r="AB5" s="173">
        <v>3.2713139999999994</v>
      </c>
      <c r="AC5" s="173">
        <v>4.489688</v>
      </c>
      <c r="AD5" s="173">
        <v>1.1176000000000001</v>
      </c>
      <c r="AE5" s="173">
        <v>2.333101</v>
      </c>
      <c r="AF5" s="173">
        <v>3.5509839999999997</v>
      </c>
      <c r="AG5" s="173">
        <v>4.996257</v>
      </c>
      <c r="AH5" s="173">
        <v>1.2005777499999999</v>
      </c>
      <c r="AI5" s="173">
        <v>2.4765999999999995</v>
      </c>
      <c r="AJ5" s="173">
        <v>3.7197125</v>
      </c>
      <c r="AK5" s="173">
        <v>5.092926</v>
      </c>
    </row>
    <row r="6" spans="1:37" ht="12.75">
      <c r="A6" s="366" t="s">
        <v>23</v>
      </c>
      <c r="B6" s="360">
        <v>0.187137</v>
      </c>
      <c r="C6" s="361">
        <v>0.21362</v>
      </c>
      <c r="D6" s="362">
        <v>0.271246</v>
      </c>
      <c r="E6" s="362">
        <v>0.31282299999999996</v>
      </c>
      <c r="F6" s="362">
        <v>0.353777</v>
      </c>
      <c r="G6" s="363">
        <v>0.392878</v>
      </c>
      <c r="H6" s="364">
        <v>0.4257030000000001</v>
      </c>
      <c r="I6" s="364">
        <v>0.4009030000000001</v>
      </c>
      <c r="J6" s="364">
        <v>0.10249200000000003</v>
      </c>
      <c r="K6" s="364">
        <v>0.19884000000000004</v>
      </c>
      <c r="L6" s="364">
        <v>0.29184400000000005</v>
      </c>
      <c r="M6" s="364">
        <v>0.37749</v>
      </c>
      <c r="N6" s="364">
        <v>0.08629400000000001</v>
      </c>
      <c r="O6" s="364">
        <v>0.16750000000000007</v>
      </c>
      <c r="P6" s="364">
        <v>0.27142199999999994</v>
      </c>
      <c r="Q6" s="521">
        <v>0.3753720000000002</v>
      </c>
      <c r="R6" s="521">
        <v>0.100339</v>
      </c>
      <c r="S6" s="521">
        <v>0.21275300000000008</v>
      </c>
      <c r="T6" s="521">
        <v>0.3204349999999999</v>
      </c>
      <c r="U6" s="521">
        <v>0.42453399999999997</v>
      </c>
      <c r="V6" s="521">
        <f>+'[3]Munka2'!$C$9</f>
        <v>0.10150299999999998</v>
      </c>
      <c r="W6" s="521">
        <v>0.21076399999999998</v>
      </c>
      <c r="X6" s="521">
        <v>0.31467900000000004</v>
      </c>
      <c r="Y6" s="521">
        <v>0.411481</v>
      </c>
      <c r="Z6" s="521">
        <v>0.10030300000000003</v>
      </c>
      <c r="AA6" s="521">
        <v>0.19929699999999997</v>
      </c>
      <c r="AB6" s="521">
        <v>0.29752400000000007</v>
      </c>
      <c r="AC6" s="521">
        <v>0.370057</v>
      </c>
      <c r="AD6" s="521">
        <v>0.10198100000000002</v>
      </c>
      <c r="AE6" s="521">
        <v>0.199978</v>
      </c>
      <c r="AF6" s="521">
        <v>0.300307</v>
      </c>
      <c r="AG6" s="521">
        <v>0.4026529999999999</v>
      </c>
      <c r="AH6" s="521">
        <v>0.10215999999999999</v>
      </c>
      <c r="AI6" s="521">
        <v>0.209317</v>
      </c>
      <c r="AJ6" s="521">
        <v>0.3208785</v>
      </c>
      <c r="AK6" s="521">
        <v>0.430084</v>
      </c>
    </row>
    <row r="7" spans="1:37" s="28" customFormat="1" ht="12.75">
      <c r="A7" s="196" t="s">
        <v>29</v>
      </c>
      <c r="B7" s="203">
        <v>14.172679</v>
      </c>
      <c r="C7" s="204">
        <v>18.076297</v>
      </c>
      <c r="D7" s="204">
        <v>20.874772</v>
      </c>
      <c r="E7" s="204">
        <v>12.598695</v>
      </c>
      <c r="F7" s="204">
        <v>73.100868</v>
      </c>
      <c r="G7" s="204">
        <v>66.52184600000001</v>
      </c>
      <c r="H7" s="204">
        <v>50.033173</v>
      </c>
      <c r="I7" s="204">
        <v>42.015793</v>
      </c>
      <c r="J7" s="204">
        <v>-48.95800500000001</v>
      </c>
      <c r="K7" s="204">
        <v>-47.352176</v>
      </c>
      <c r="L7" s="204">
        <v>-47.916475000000005</v>
      </c>
      <c r="M7" s="204">
        <v>-81.932561</v>
      </c>
      <c r="N7" s="204">
        <v>-45.86880099999998</v>
      </c>
      <c r="O7" s="204">
        <v>24.787380000000002</v>
      </c>
      <c r="P7" s="204">
        <v>97.58648500000001</v>
      </c>
      <c r="Q7" s="204">
        <v>113.04852199999995</v>
      </c>
      <c r="R7" s="204">
        <v>46.13656499999999</v>
      </c>
      <c r="S7" s="204">
        <v>36.893305999999995</v>
      </c>
      <c r="T7" s="204">
        <v>68.528677</v>
      </c>
      <c r="U7" s="204">
        <v>65.87612700000001</v>
      </c>
      <c r="V7" s="204">
        <f>+'[3]Munka2'!$C$10</f>
        <v>20.233292000000002</v>
      </c>
      <c r="W7" s="204">
        <v>25.435283</v>
      </c>
      <c r="X7" s="204">
        <v>2.5738170000000014</v>
      </c>
      <c r="Y7" s="204">
        <v>5.647221000000001</v>
      </c>
      <c r="Z7" s="204">
        <v>32.406652504</v>
      </c>
      <c r="AA7" s="204">
        <v>49.656375868000005</v>
      </c>
      <c r="AB7" s="204">
        <v>84.774836868</v>
      </c>
      <c r="AC7" s="204">
        <v>119.808703</v>
      </c>
      <c r="AD7" s="204">
        <v>25.919285999999996</v>
      </c>
      <c r="AE7" s="204">
        <v>23.53040800000001</v>
      </c>
      <c r="AF7" s="204">
        <v>49.77320850000001</v>
      </c>
      <c r="AG7" s="204">
        <v>71.588916</v>
      </c>
      <c r="AH7" s="204">
        <v>16.200873750000003</v>
      </c>
      <c r="AI7" s="204">
        <v>60.83614299999998</v>
      </c>
      <c r="AJ7" s="204">
        <v>70.2243155</v>
      </c>
      <c r="AK7" s="204">
        <v>89.192287</v>
      </c>
    </row>
    <row r="8" spans="2:7" ht="12.75">
      <c r="B8" s="28"/>
      <c r="C8" s="28"/>
      <c r="D8" s="28"/>
      <c r="E8" s="28"/>
      <c r="F8" s="28"/>
      <c r="G8" s="28"/>
    </row>
    <row r="9" spans="1:37" ht="12.75">
      <c r="A9" s="149" t="s">
        <v>481</v>
      </c>
      <c r="B9" s="92"/>
      <c r="C9" s="92"/>
      <c r="D9" s="92"/>
      <c r="E9" s="92"/>
      <c r="F9" s="92"/>
      <c r="G9" s="92"/>
      <c r="H9" s="92"/>
      <c r="I9" s="92"/>
      <c r="J9" s="92"/>
      <c r="K9" s="92"/>
      <c r="L9" s="92"/>
      <c r="M9" s="92"/>
      <c r="N9" s="92"/>
      <c r="O9" s="92"/>
      <c r="P9" s="92"/>
      <c r="Q9" s="92"/>
      <c r="R9" s="92"/>
      <c r="S9" s="92"/>
      <c r="T9" s="92"/>
      <c r="U9" s="92"/>
      <c r="V9" s="92"/>
      <c r="AA9" s="93"/>
      <c r="AB9" s="93"/>
      <c r="AC9" s="93"/>
      <c r="AE9" s="93"/>
      <c r="AF9" s="93"/>
      <c r="AG9" s="93"/>
      <c r="AI9" s="93"/>
      <c r="AJ9" s="93"/>
      <c r="AK9" s="93"/>
    </row>
    <row r="10" spans="1:14" ht="51">
      <c r="A10" s="408" t="s">
        <v>480</v>
      </c>
      <c r="C10" s="44"/>
      <c r="D10" s="44"/>
      <c r="E10" s="44"/>
      <c r="F10" s="44"/>
      <c r="M10" s="194"/>
      <c r="N10" s="44"/>
    </row>
    <row r="11" spans="4:6" ht="12.75">
      <c r="D11" s="170"/>
      <c r="E11" s="170"/>
      <c r="F11" s="170"/>
    </row>
    <row r="13" ht="12.75">
      <c r="A13" s="28"/>
    </row>
    <row r="17" spans="3:4" ht="12.75">
      <c r="C17" s="28"/>
      <c r="D17" s="28"/>
    </row>
    <row r="18" spans="3:4" ht="12.75">
      <c r="C18" s="28"/>
      <c r="D18" s="28"/>
    </row>
    <row r="19" spans="3:4" ht="12.75">
      <c r="C19" s="28"/>
      <c r="D19" s="28"/>
    </row>
  </sheetData>
  <sheetProtection/>
  <mergeCells count="1">
    <mergeCell ref="AF1:AG1"/>
  </mergeCells>
  <hyperlinks>
    <hyperlink ref="AF1" location="Tartalom!A1" display="Vissza a tartalomjegyzékre"/>
  </hyperlink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Q40"/>
  <sheetViews>
    <sheetView zoomScalePageLayoutView="0" workbookViewId="0" topLeftCell="A1">
      <pane xSplit="1" ySplit="2" topLeftCell="E3" activePane="bottomRight" state="frozen"/>
      <selection pane="topLeft" activeCell="A1" sqref="A1"/>
      <selection pane="topRight" activeCell="C1" sqref="C1"/>
      <selection pane="bottomLeft" activeCell="A4" sqref="A4"/>
      <selection pane="bottomRight" activeCell="S13" sqref="S13:T13"/>
    </sheetView>
  </sheetViews>
  <sheetFormatPr defaultColWidth="9.140625" defaultRowHeight="12.75"/>
  <cols>
    <col min="1" max="1" width="39.421875" style="130" customWidth="1"/>
    <col min="2" max="12" width="6.7109375" style="130" customWidth="1"/>
    <col min="13" max="13" width="6.57421875" style="130" bestFit="1" customWidth="1"/>
    <col min="14" max="15" width="7.57421875" style="130" customWidth="1"/>
    <col min="16" max="17" width="6.57421875" style="130" bestFit="1" customWidth="1"/>
    <col min="18" max="16384" width="9.140625" style="130" customWidth="1"/>
  </cols>
  <sheetData>
    <row r="1" spans="1:16" ht="57" customHeight="1">
      <c r="A1" s="210" t="s">
        <v>371</v>
      </c>
      <c r="H1" s="616"/>
      <c r="I1" s="616"/>
      <c r="K1" s="221"/>
      <c r="N1" s="616" t="s">
        <v>44</v>
      </c>
      <c r="O1" s="616"/>
      <c r="P1" s="616"/>
    </row>
    <row r="2" spans="1:17" s="18" customFormat="1" ht="18.75" customHeight="1">
      <c r="A2" s="413" t="s">
        <v>2</v>
      </c>
      <c r="B2" s="54" t="s">
        <v>10</v>
      </c>
      <c r="C2" s="54" t="s">
        <v>11</v>
      </c>
      <c r="D2" s="54" t="s">
        <v>12</v>
      </c>
      <c r="E2" s="54" t="s">
        <v>13</v>
      </c>
      <c r="F2" s="54" t="s">
        <v>9</v>
      </c>
      <c r="G2" s="54" t="s">
        <v>14</v>
      </c>
      <c r="H2" s="54" t="s">
        <v>15</v>
      </c>
      <c r="I2" s="54" t="s">
        <v>16</v>
      </c>
      <c r="J2" s="54" t="s">
        <v>70</v>
      </c>
      <c r="K2" s="54" t="s">
        <v>71</v>
      </c>
      <c r="L2" s="54" t="s">
        <v>482</v>
      </c>
      <c r="M2" s="187" t="s">
        <v>558</v>
      </c>
      <c r="N2" s="54" t="s">
        <v>625</v>
      </c>
      <c r="O2" s="574" t="s">
        <v>682</v>
      </c>
      <c r="P2" s="574" t="s">
        <v>761</v>
      </c>
      <c r="Q2" s="574" t="s">
        <v>816</v>
      </c>
    </row>
    <row r="3" spans="1:17" ht="21.75" customHeight="1">
      <c r="A3" s="302" t="s">
        <v>141</v>
      </c>
      <c r="B3" s="424">
        <v>100.40682799999999</v>
      </c>
      <c r="C3" s="424">
        <v>154.973949</v>
      </c>
      <c r="D3" s="424">
        <v>223.064183</v>
      </c>
      <c r="E3" s="424">
        <v>290.278104</v>
      </c>
      <c r="F3" s="424">
        <v>355.06656799999996</v>
      </c>
      <c r="G3" s="424">
        <v>433.2904069999999</v>
      </c>
      <c r="H3" s="424">
        <v>510.73425699999984</v>
      </c>
      <c r="I3" s="424">
        <v>590.110538</v>
      </c>
      <c r="J3" s="424">
        <v>660.967061</v>
      </c>
      <c r="K3" s="424">
        <v>744.368862</v>
      </c>
      <c r="L3" s="424">
        <v>749.4370550000002</v>
      </c>
      <c r="M3" s="424">
        <v>756.108501</v>
      </c>
      <c r="N3" s="424">
        <v>811.2480830000003</v>
      </c>
      <c r="O3" s="424">
        <v>835.8846430000001</v>
      </c>
      <c r="P3" s="424">
        <v>846.137075</v>
      </c>
      <c r="Q3" s="607">
        <v>925.6184430000001</v>
      </c>
    </row>
    <row r="4" spans="2:5" ht="12.75">
      <c r="B4" s="133"/>
      <c r="C4" s="133"/>
      <c r="D4" s="133"/>
      <c r="E4" s="133"/>
    </row>
    <row r="6" spans="1:3" s="137" customFormat="1" ht="12.75">
      <c r="A6" s="134"/>
      <c r="B6" s="300"/>
      <c r="C6" s="136"/>
    </row>
    <row r="7" ht="12.75">
      <c r="A7" s="138"/>
    </row>
    <row r="40" ht="12.75">
      <c r="K40" s="92"/>
    </row>
  </sheetData>
  <sheetProtection/>
  <mergeCells count="2">
    <mergeCell ref="H1:I1"/>
    <mergeCell ref="N1:P1"/>
  </mergeCells>
  <hyperlinks>
    <hyperlink ref="N1" location="Tartalom!A1" display="Vissza a tartalomjegyzékre"/>
  </hyperlinks>
  <printOptions/>
  <pageMargins left="0.6692913385826772" right="0.15748031496062992" top="0.984251968503937"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AI23"/>
  <sheetViews>
    <sheetView zoomScalePageLayoutView="0" workbookViewId="0" topLeftCell="A1">
      <pane xSplit="1" ySplit="2" topLeftCell="Y3" activePane="bottomRight" state="frozen"/>
      <selection pane="topLeft" activeCell="A1" sqref="A1"/>
      <selection pane="topRight" activeCell="C1" sqref="C1"/>
      <selection pane="bottomLeft" activeCell="A4" sqref="A4"/>
      <selection pane="bottomRight" activeCell="AJ12" sqref="AJ12"/>
    </sheetView>
  </sheetViews>
  <sheetFormatPr defaultColWidth="9.140625" defaultRowHeight="12.75"/>
  <cols>
    <col min="1" max="1" width="36.00390625" style="130" customWidth="1"/>
    <col min="2" max="7" width="8.7109375" style="130" customWidth="1"/>
    <col min="8" max="10" width="10.28125" style="130" customWidth="1"/>
    <col min="11" max="11" width="10.7109375" style="130" customWidth="1"/>
    <col min="12" max="12" width="10.00390625" style="130" customWidth="1"/>
    <col min="13" max="20" width="10.7109375" style="130" customWidth="1"/>
    <col min="21" max="16384" width="9.140625" style="130" customWidth="1"/>
  </cols>
  <sheetData>
    <row r="1" spans="1:31" ht="77.25" customHeight="1">
      <c r="A1" s="210" t="s">
        <v>496</v>
      </c>
      <c r="B1" s="73"/>
      <c r="C1" s="73"/>
      <c r="D1" s="73"/>
      <c r="E1" s="73"/>
      <c r="F1" s="73"/>
      <c r="I1" s="221"/>
      <c r="J1" s="221"/>
      <c r="K1" s="616"/>
      <c r="L1" s="616"/>
      <c r="O1" s="131"/>
      <c r="P1" s="131"/>
      <c r="Q1" s="131"/>
      <c r="R1" s="131"/>
      <c r="AD1" s="616" t="s">
        <v>44</v>
      </c>
      <c r="AE1" s="616"/>
    </row>
    <row r="2" spans="1:35" ht="24.75" customHeight="1">
      <c r="A2" s="413" t="s">
        <v>2</v>
      </c>
      <c r="B2" s="187" t="s">
        <v>142</v>
      </c>
      <c r="C2" s="160" t="s">
        <v>14</v>
      </c>
      <c r="D2" s="160" t="s">
        <v>15</v>
      </c>
      <c r="E2" s="160" t="s">
        <v>16</v>
      </c>
      <c r="F2" s="160" t="s">
        <v>70</v>
      </c>
      <c r="G2" s="187" t="s">
        <v>71</v>
      </c>
      <c r="H2" s="187" t="s">
        <v>524</v>
      </c>
      <c r="I2" s="187" t="s">
        <v>525</v>
      </c>
      <c r="J2" s="187" t="s">
        <v>526</v>
      </c>
      <c r="K2" s="187" t="s">
        <v>527</v>
      </c>
      <c r="L2" s="187" t="s">
        <v>528</v>
      </c>
      <c r="M2" s="187" t="s">
        <v>529</v>
      </c>
      <c r="N2" s="187" t="s">
        <v>530</v>
      </c>
      <c r="O2" s="475" t="s">
        <v>538</v>
      </c>
      <c r="P2" s="187" t="s">
        <v>547</v>
      </c>
      <c r="Q2" s="54" t="s">
        <v>557</v>
      </c>
      <c r="R2" s="187" t="s">
        <v>571</v>
      </c>
      <c r="S2" s="535">
        <v>40543</v>
      </c>
      <c r="T2" s="535" t="s">
        <v>615</v>
      </c>
      <c r="U2" s="478" t="s">
        <v>631</v>
      </c>
      <c r="V2" s="557" t="s">
        <v>648</v>
      </c>
      <c r="W2" s="557">
        <v>40908</v>
      </c>
      <c r="X2" s="535">
        <v>40999</v>
      </c>
      <c r="Y2" s="557">
        <v>41090</v>
      </c>
      <c r="Z2" s="557">
        <v>41182</v>
      </c>
      <c r="AA2" s="557">
        <v>41274</v>
      </c>
      <c r="AB2" s="557">
        <v>41364</v>
      </c>
      <c r="AC2" s="557">
        <v>41455</v>
      </c>
      <c r="AD2" s="557">
        <v>41547</v>
      </c>
      <c r="AE2" s="557">
        <v>41639</v>
      </c>
      <c r="AF2" s="557">
        <v>41729</v>
      </c>
      <c r="AG2" s="557">
        <v>41820</v>
      </c>
      <c r="AH2" s="557">
        <v>41912</v>
      </c>
      <c r="AI2" s="557">
        <v>42004</v>
      </c>
    </row>
    <row r="3" spans="1:35" s="206" customFormat="1" ht="13.5">
      <c r="A3" s="205" t="s">
        <v>21</v>
      </c>
      <c r="B3" s="455">
        <v>352.532661</v>
      </c>
      <c r="C3" s="456">
        <v>421.65451299999995</v>
      </c>
      <c r="D3" s="456">
        <v>539.9173069999999</v>
      </c>
      <c r="E3" s="457">
        <v>642.4539139999999</v>
      </c>
      <c r="F3" s="458">
        <v>719.1457610000002</v>
      </c>
      <c r="G3" s="458">
        <v>783.7891420000001</v>
      </c>
      <c r="H3" s="458">
        <v>722.1617849999999</v>
      </c>
      <c r="I3" s="458">
        <v>725.6925740000003</v>
      </c>
      <c r="J3" s="458">
        <v>732.2510200000002</v>
      </c>
      <c r="K3" s="458">
        <v>697.665276</v>
      </c>
      <c r="L3" s="458">
        <v>645.010655</v>
      </c>
      <c r="M3" s="458">
        <v>710.266048</v>
      </c>
      <c r="N3" s="458">
        <v>783.444683</v>
      </c>
      <c r="O3" s="458">
        <v>803.8559039999999</v>
      </c>
      <c r="P3" s="458">
        <v>839.7624429999998</v>
      </c>
      <c r="Q3" s="458">
        <v>830.6351749999999</v>
      </c>
      <c r="R3" s="458">
        <v>863.678314</v>
      </c>
      <c r="S3" s="458">
        <v>862.0304322240358</v>
      </c>
      <c r="T3" s="458">
        <v>866.4228521510001</v>
      </c>
      <c r="U3" s="458">
        <v>861.39310604</v>
      </c>
      <c r="V3" s="458">
        <v>836.9179317500001</v>
      </c>
      <c r="W3" s="458">
        <v>834.192677</v>
      </c>
      <c r="X3" s="458">
        <v>841.7627720829998</v>
      </c>
      <c r="Y3" s="458">
        <v>850.9659099999999</v>
      </c>
      <c r="Z3" s="458">
        <v>881.686424286</v>
      </c>
      <c r="AA3" s="458">
        <v>919.0524810000001</v>
      </c>
      <c r="AB3" s="458">
        <v>937.1206340000001</v>
      </c>
      <c r="AC3" s="458">
        <v>935.761945</v>
      </c>
      <c r="AD3" s="458">
        <v>962.5955568339998</v>
      </c>
      <c r="AE3" s="458">
        <v>994.305803</v>
      </c>
      <c r="AF3" s="458">
        <v>1009.9805520000001</v>
      </c>
      <c r="AG3" s="458">
        <v>1056.6292818037</v>
      </c>
      <c r="AH3" s="458">
        <v>1068.028008252</v>
      </c>
      <c r="AI3" s="458">
        <v>1097.9699811659998</v>
      </c>
    </row>
    <row r="4" spans="1:35" s="207" customFormat="1" ht="13.5">
      <c r="A4" s="144" t="s">
        <v>3</v>
      </c>
      <c r="B4" s="459">
        <v>17.324946999999998</v>
      </c>
      <c r="C4" s="460">
        <v>9.75016</v>
      </c>
      <c r="D4" s="460">
        <v>11.75018</v>
      </c>
      <c r="E4" s="461">
        <v>13.799622000000005</v>
      </c>
      <c r="F4" s="462">
        <v>19.375331999999997</v>
      </c>
      <c r="G4" s="462">
        <v>14.368542</v>
      </c>
      <c r="H4" s="462">
        <v>13.001897000000001</v>
      </c>
      <c r="I4" s="462">
        <v>11.786693999999999</v>
      </c>
      <c r="J4" s="462">
        <v>14.975609999999998</v>
      </c>
      <c r="K4" s="462">
        <v>22.218432999999997</v>
      </c>
      <c r="L4" s="462">
        <v>24.630019999999995</v>
      </c>
      <c r="M4" s="462">
        <v>33.951316999999996</v>
      </c>
      <c r="N4" s="462">
        <v>23.692549000000003</v>
      </c>
      <c r="O4" s="462">
        <v>27.181554000000002</v>
      </c>
      <c r="P4" s="462">
        <v>21.090618000000003</v>
      </c>
      <c r="Q4" s="462">
        <v>22.117997000000003</v>
      </c>
      <c r="R4" s="462">
        <v>17.256946000000003</v>
      </c>
      <c r="S4" s="462">
        <v>21.428725</v>
      </c>
      <c r="T4" s="462">
        <v>17.496617039999997</v>
      </c>
      <c r="U4" s="462">
        <v>22.68992804</v>
      </c>
      <c r="V4" s="462">
        <v>28.239643</v>
      </c>
      <c r="W4" s="462">
        <v>34.4024</v>
      </c>
      <c r="X4" s="462">
        <v>32.493294999999996</v>
      </c>
      <c r="Y4" s="462">
        <v>31.818020999999998</v>
      </c>
      <c r="Z4" s="462">
        <v>35.061344286</v>
      </c>
      <c r="AA4" s="462">
        <v>35.600936</v>
      </c>
      <c r="AB4" s="462">
        <v>36.040231999999996</v>
      </c>
      <c r="AC4" s="462">
        <v>35.575632999999996</v>
      </c>
      <c r="AD4" s="462">
        <v>34.75513492099999</v>
      </c>
      <c r="AE4" s="462">
        <v>45.72408899999999</v>
      </c>
      <c r="AF4" s="462">
        <v>30.695879</v>
      </c>
      <c r="AG4" s="462">
        <v>39.137952596199995</v>
      </c>
      <c r="AH4" s="462">
        <v>61.12990500000001</v>
      </c>
      <c r="AI4" s="462">
        <v>64.716128888</v>
      </c>
    </row>
    <row r="5" spans="1:35" s="207" customFormat="1" ht="14.25" customHeight="1">
      <c r="A5" s="145" t="s">
        <v>4</v>
      </c>
      <c r="B5" s="459">
        <v>261.22102299999995</v>
      </c>
      <c r="C5" s="460">
        <v>313.5956519999999</v>
      </c>
      <c r="D5" s="460">
        <v>412.34965</v>
      </c>
      <c r="E5" s="461">
        <v>482.78159399999987</v>
      </c>
      <c r="F5" s="462">
        <v>513.959363</v>
      </c>
      <c r="G5" s="462">
        <v>542.048384</v>
      </c>
      <c r="H5" s="462">
        <v>503.980456</v>
      </c>
      <c r="I5" s="462">
        <v>515.7342239999999</v>
      </c>
      <c r="J5" s="462">
        <v>507.600452</v>
      </c>
      <c r="K5" s="462">
        <v>493.10091500000004</v>
      </c>
      <c r="L5" s="462">
        <v>439.97929200000004</v>
      </c>
      <c r="M5" s="462">
        <v>485.748348</v>
      </c>
      <c r="N5" s="462">
        <v>547.658692</v>
      </c>
      <c r="O5" s="462">
        <v>559.0046699999999</v>
      </c>
      <c r="P5" s="462">
        <v>577.368069</v>
      </c>
      <c r="Q5" s="462">
        <v>577.979931</v>
      </c>
      <c r="R5" s="462">
        <v>606.135124</v>
      </c>
      <c r="S5" s="462">
        <v>588.2142792343101</v>
      </c>
      <c r="T5" s="462">
        <v>592.7444171109998</v>
      </c>
      <c r="U5" s="462">
        <v>586.647466</v>
      </c>
      <c r="V5" s="462">
        <v>572.98942075</v>
      </c>
      <c r="W5" s="462">
        <v>548.4910189999999</v>
      </c>
      <c r="X5" s="462">
        <v>539.923817</v>
      </c>
      <c r="Y5" s="462">
        <v>560.899756</v>
      </c>
      <c r="Z5" s="462">
        <v>587.065913</v>
      </c>
      <c r="AA5" s="462">
        <v>596.6229990000002</v>
      </c>
      <c r="AB5" s="462">
        <v>610.618904</v>
      </c>
      <c r="AC5" s="462">
        <v>618.017455</v>
      </c>
      <c r="AD5" s="462">
        <v>630.9763479999999</v>
      </c>
      <c r="AE5" s="462">
        <v>652.758593</v>
      </c>
      <c r="AF5" s="462">
        <v>673.515662</v>
      </c>
      <c r="AG5" s="462">
        <v>697.945696204</v>
      </c>
      <c r="AH5" s="462">
        <v>680.100692366</v>
      </c>
      <c r="AI5" s="462">
        <v>702.6485403089999</v>
      </c>
    </row>
    <row r="6" spans="1:35" s="207" customFormat="1" ht="13.5" customHeight="1">
      <c r="A6" s="146" t="s">
        <v>5</v>
      </c>
      <c r="B6" s="459">
        <v>238.33813699999996</v>
      </c>
      <c r="C6" s="460">
        <v>287.27008499999994</v>
      </c>
      <c r="D6" s="460">
        <v>391.84472100000005</v>
      </c>
      <c r="E6" s="461">
        <v>464.3323069999999</v>
      </c>
      <c r="F6" s="462">
        <v>496.31191400000006</v>
      </c>
      <c r="G6" s="462">
        <v>517.2590630000001</v>
      </c>
      <c r="H6" s="462">
        <v>477.3801229999999</v>
      </c>
      <c r="I6" s="462">
        <v>490.2818</v>
      </c>
      <c r="J6" s="462">
        <v>481.5109980000001</v>
      </c>
      <c r="K6" s="462">
        <v>468.1147629999999</v>
      </c>
      <c r="L6" s="462">
        <v>359.10712400000006</v>
      </c>
      <c r="M6" s="462">
        <v>440.78456500000004</v>
      </c>
      <c r="N6" s="462">
        <v>502.46321900000004</v>
      </c>
      <c r="O6" s="462">
        <v>519.2889979999999</v>
      </c>
      <c r="P6" s="462">
        <v>538.3807819999998</v>
      </c>
      <c r="Q6" s="462">
        <v>539.9068540000001</v>
      </c>
      <c r="R6" s="462">
        <v>572.078906</v>
      </c>
      <c r="S6" s="462">
        <v>555.243273</v>
      </c>
      <c r="T6" s="462">
        <v>565.248447</v>
      </c>
      <c r="U6" s="462">
        <v>543.7652</v>
      </c>
      <c r="V6" s="462">
        <v>525.94581175</v>
      </c>
      <c r="W6" s="462">
        <v>505.10462200000006</v>
      </c>
      <c r="X6" s="462">
        <v>495.1504309999999</v>
      </c>
      <c r="Y6" s="462">
        <v>510.99317800000006</v>
      </c>
      <c r="Z6" s="462">
        <v>536.2228600000001</v>
      </c>
      <c r="AA6" s="462">
        <v>549.185642</v>
      </c>
      <c r="AB6" s="462">
        <v>561.9885350000001</v>
      </c>
      <c r="AC6" s="462">
        <v>565.8079210000001</v>
      </c>
      <c r="AD6" s="462">
        <v>580.385403</v>
      </c>
      <c r="AE6" s="462">
        <v>599.188571</v>
      </c>
      <c r="AF6" s="462">
        <v>615.157434</v>
      </c>
      <c r="AG6" s="462">
        <v>634.4394072040001</v>
      </c>
      <c r="AH6" s="462">
        <v>623.235842366</v>
      </c>
      <c r="AI6" s="462">
        <v>642.581953648</v>
      </c>
    </row>
    <row r="7" spans="1:35" s="207" customFormat="1" ht="13.5">
      <c r="A7" s="145" t="s">
        <v>6</v>
      </c>
      <c r="B7" s="459">
        <v>29.957914999999996</v>
      </c>
      <c r="C7" s="460">
        <v>36.653763999999995</v>
      </c>
      <c r="D7" s="460">
        <v>44.23351</v>
      </c>
      <c r="E7" s="461">
        <v>52.032081000000005</v>
      </c>
      <c r="F7" s="462">
        <v>64.273081</v>
      </c>
      <c r="G7" s="462">
        <v>80.04967500000001</v>
      </c>
      <c r="H7" s="462">
        <v>68.247284</v>
      </c>
      <c r="I7" s="462">
        <v>66.78889299999999</v>
      </c>
      <c r="J7" s="462">
        <v>69.98647700000001</v>
      </c>
      <c r="K7" s="462">
        <v>51.83272700000001</v>
      </c>
      <c r="L7" s="462">
        <v>44.724475</v>
      </c>
      <c r="M7" s="462">
        <v>43.015531</v>
      </c>
      <c r="N7" s="462">
        <v>51.035933</v>
      </c>
      <c r="O7" s="462">
        <v>49.612401</v>
      </c>
      <c r="P7" s="462">
        <v>52.749352</v>
      </c>
      <c r="Q7" s="462">
        <v>49.376082000000004</v>
      </c>
      <c r="R7" s="462">
        <v>52.790336</v>
      </c>
      <c r="S7" s="462">
        <v>53.903384093999996</v>
      </c>
      <c r="T7" s="462">
        <v>52.846505</v>
      </c>
      <c r="U7" s="462">
        <v>43.710249</v>
      </c>
      <c r="V7" s="462">
        <v>42.415234999999996</v>
      </c>
      <c r="W7" s="462">
        <v>41.645864</v>
      </c>
      <c r="X7" s="462">
        <v>42.679328</v>
      </c>
      <c r="Y7" s="462">
        <v>41.83116</v>
      </c>
      <c r="Z7" s="462">
        <v>40.497893000000005</v>
      </c>
      <c r="AA7" s="462">
        <v>43.383375</v>
      </c>
      <c r="AB7" s="462">
        <v>36.920999</v>
      </c>
      <c r="AC7" s="462">
        <v>37.684366</v>
      </c>
      <c r="AD7" s="462">
        <v>38.235242</v>
      </c>
      <c r="AE7" s="462">
        <v>37.222719</v>
      </c>
      <c r="AF7" s="462">
        <v>39.014402</v>
      </c>
      <c r="AG7" s="462">
        <v>43.5813</v>
      </c>
      <c r="AH7" s="462">
        <v>46.44385300000001</v>
      </c>
      <c r="AI7" s="462">
        <v>44.539363300000005</v>
      </c>
    </row>
    <row r="8" spans="1:35" s="207" customFormat="1" ht="13.5">
      <c r="A8" s="145" t="s">
        <v>7</v>
      </c>
      <c r="B8" s="459">
        <v>15.302618</v>
      </c>
      <c r="C8" s="460">
        <v>18.803346</v>
      </c>
      <c r="D8" s="460">
        <v>28.173435999999995</v>
      </c>
      <c r="E8" s="461">
        <v>46.783439</v>
      </c>
      <c r="F8" s="462">
        <v>74.814847</v>
      </c>
      <c r="G8" s="462">
        <v>100.20062600000003</v>
      </c>
      <c r="H8" s="462">
        <v>99.76181799999999</v>
      </c>
      <c r="I8" s="462">
        <v>98.22355900000001</v>
      </c>
      <c r="J8" s="462">
        <v>113.12786499999999</v>
      </c>
      <c r="K8" s="462">
        <v>100.16311</v>
      </c>
      <c r="L8" s="462">
        <v>106.13461000000001</v>
      </c>
      <c r="M8" s="462">
        <v>102.313435</v>
      </c>
      <c r="N8" s="462">
        <v>117.58374299999998</v>
      </c>
      <c r="O8" s="462">
        <v>130.10870300000002</v>
      </c>
      <c r="P8" s="462">
        <v>139.90428100000003</v>
      </c>
      <c r="Q8" s="462">
        <v>140.241551</v>
      </c>
      <c r="R8" s="462">
        <v>146.98527599999997</v>
      </c>
      <c r="S8" s="462">
        <v>155.48057889572604</v>
      </c>
      <c r="T8" s="462">
        <v>172.34127900000001</v>
      </c>
      <c r="U8" s="462">
        <v>182.04242499999998</v>
      </c>
      <c r="V8" s="462">
        <v>172.43582500000002</v>
      </c>
      <c r="W8" s="462">
        <v>185.56785599999998</v>
      </c>
      <c r="X8" s="462">
        <v>199.00856008300002</v>
      </c>
      <c r="Y8" s="462">
        <v>190.371524</v>
      </c>
      <c r="Z8" s="462">
        <v>198.05239099999997</v>
      </c>
      <c r="AA8" s="462">
        <v>213.67345199999997</v>
      </c>
      <c r="AB8" s="462">
        <v>225.44496900000001</v>
      </c>
      <c r="AC8" s="462">
        <v>213.306417</v>
      </c>
      <c r="AD8" s="462">
        <v>229.25665899999998</v>
      </c>
      <c r="AE8" s="462">
        <v>235.17233599999994</v>
      </c>
      <c r="AF8" s="462">
        <v>245.819449</v>
      </c>
      <c r="AG8" s="462">
        <v>253.2109220035</v>
      </c>
      <c r="AH8" s="462">
        <v>255.30022588600002</v>
      </c>
      <c r="AI8" s="462">
        <v>263.578859326</v>
      </c>
    </row>
    <row r="9" spans="1:35" s="207" customFormat="1" ht="13.5">
      <c r="A9" s="208" t="s">
        <v>8</v>
      </c>
      <c r="B9" s="463">
        <v>28.726158000000055</v>
      </c>
      <c r="C9" s="463">
        <v>42.85159100000004</v>
      </c>
      <c r="D9" s="463">
        <v>43.410530999999935</v>
      </c>
      <c r="E9" s="463">
        <v>47.05717800000002</v>
      </c>
      <c r="F9" s="463">
        <v>46.723138000000176</v>
      </c>
      <c r="G9" s="463">
        <v>47.121914999999944</v>
      </c>
      <c r="H9" s="463">
        <v>37.17032999999996</v>
      </c>
      <c r="I9" s="463">
        <v>33.15920400000049</v>
      </c>
      <c r="J9" s="463">
        <v>26.56061600000018</v>
      </c>
      <c r="K9" s="463">
        <f>K3-K4-K5-K7-K8</f>
        <v>30.350090999999892</v>
      </c>
      <c r="L9" s="463">
        <v>29.54225800000006</v>
      </c>
      <c r="M9" s="463">
        <v>45.23741699999991</v>
      </c>
      <c r="N9" s="463">
        <v>43.47376600000011</v>
      </c>
      <c r="O9" s="463">
        <v>37.948575999999946</v>
      </c>
      <c r="P9" s="463">
        <v>48.650122999999894</v>
      </c>
      <c r="Q9" s="463">
        <v>40.91961399999988</v>
      </c>
      <c r="R9" s="463">
        <v>40.510632000000044</v>
      </c>
      <c r="S9" s="463">
        <v>43.00346499999975</v>
      </c>
      <c r="T9" s="463">
        <v>30.994034000000227</v>
      </c>
      <c r="U9" s="463">
        <v>26.303037999999987</v>
      </c>
      <c r="V9" s="463">
        <v>20.837808000000052</v>
      </c>
      <c r="W9" s="463">
        <v>24.085538000000128</v>
      </c>
      <c r="X9" s="463">
        <v>27.657771999999852</v>
      </c>
      <c r="Y9" s="463">
        <v>26.04544899999982</v>
      </c>
      <c r="Z9" s="463">
        <v>21.008883000000026</v>
      </c>
      <c r="AA9" s="463">
        <v>29.771718999999877</v>
      </c>
      <c r="AB9" s="463">
        <v>28.09553000000011</v>
      </c>
      <c r="AC9" s="463">
        <v>31.178073999999867</v>
      </c>
      <c r="AD9" s="463">
        <v>29.3721729129999</v>
      </c>
      <c r="AE9" s="463">
        <v>23.428065999999973</v>
      </c>
      <c r="AF9" s="463">
        <v>20.93516000000008</v>
      </c>
      <c r="AG9" s="463">
        <v>22.75341100000003</v>
      </c>
      <c r="AH9" s="463">
        <v>25.05333200000007</v>
      </c>
      <c r="AI9" s="463">
        <v>22.487089342999923</v>
      </c>
    </row>
    <row r="10" spans="2:10" ht="12.75">
      <c r="B10" s="133"/>
      <c r="C10" s="133"/>
      <c r="D10" s="133"/>
      <c r="E10" s="133"/>
      <c r="G10" s="209"/>
      <c r="H10" s="209"/>
      <c r="I10" s="209"/>
      <c r="J10" s="209"/>
    </row>
    <row r="11" spans="2:20" ht="12.75">
      <c r="B11" s="92"/>
      <c r="C11" s="92"/>
      <c r="D11" s="92"/>
      <c r="E11" s="92"/>
      <c r="F11" s="92"/>
      <c r="G11" s="92"/>
      <c r="H11" s="92"/>
      <c r="I11" s="92"/>
      <c r="J11" s="92"/>
      <c r="K11" s="92"/>
      <c r="L11" s="92"/>
      <c r="M11" s="92"/>
      <c r="N11" s="92"/>
      <c r="O11" s="92"/>
      <c r="P11" s="92"/>
      <c r="Q11" s="92"/>
      <c r="R11" s="92"/>
      <c r="S11" s="92"/>
      <c r="T11" s="92"/>
    </row>
    <row r="18" spans="19:20" ht="12.75">
      <c r="S18" s="499"/>
      <c r="T18" s="499"/>
    </row>
    <row r="19" spans="19:20" ht="12.75">
      <c r="S19" s="499"/>
      <c r="T19" s="499"/>
    </row>
    <row r="20" spans="19:20" ht="12.75">
      <c r="S20" s="499"/>
      <c r="T20" s="499"/>
    </row>
    <row r="21" spans="19:20" ht="12.75">
      <c r="S21" s="499"/>
      <c r="T21" s="499"/>
    </row>
    <row r="22" spans="19:20" ht="12.75">
      <c r="S22" s="499"/>
      <c r="T22" s="499"/>
    </row>
    <row r="23" spans="19:20" ht="12.75">
      <c r="S23" s="499"/>
      <c r="T23" s="499"/>
    </row>
  </sheetData>
  <sheetProtection/>
  <mergeCells count="2">
    <mergeCell ref="K1:L1"/>
    <mergeCell ref="AD1:AE1"/>
  </mergeCells>
  <hyperlinks>
    <hyperlink ref="AD1" location="Tartalom!A1" display="Vissza a tartalomjegyzékre"/>
  </hyperlinks>
  <printOptions/>
  <pageMargins left="0.6692913385826772" right="0.15748031496062992" top="0.984251968503937" bottom="0.984251968503937" header="0.5118110236220472" footer="0.511811023622047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Q16"/>
  <sheetViews>
    <sheetView zoomScalePageLayoutView="0" workbookViewId="0" topLeftCell="A1">
      <pane xSplit="1" ySplit="2" topLeftCell="D3" activePane="bottomRight" state="frozen"/>
      <selection pane="topLeft" activeCell="A1" sqref="A1"/>
      <selection pane="topRight" activeCell="C1" sqref="C1"/>
      <selection pane="bottomLeft" activeCell="A4" sqref="A4"/>
      <selection pane="bottomRight" activeCell="R15" sqref="R15"/>
    </sheetView>
  </sheetViews>
  <sheetFormatPr defaultColWidth="9.140625" defaultRowHeight="12.75"/>
  <cols>
    <col min="1" max="1" width="32.7109375" style="18" customWidth="1"/>
    <col min="2" max="12" width="6.7109375" style="18" customWidth="1"/>
    <col min="13" max="13" width="7.28125" style="18" customWidth="1"/>
    <col min="14" max="14" width="7.421875" style="18" customWidth="1"/>
    <col min="15" max="17" width="7.7109375" style="18" customWidth="1"/>
    <col min="18" max="16384" width="9.140625" style="18" customWidth="1"/>
  </cols>
  <sheetData>
    <row r="1" spans="1:16" ht="52.5" customHeight="1">
      <c r="A1" s="156" t="s">
        <v>472</v>
      </c>
      <c r="G1" s="221"/>
      <c r="H1" s="616"/>
      <c r="I1" s="616"/>
      <c r="K1" s="221"/>
      <c r="M1" s="221"/>
      <c r="N1" s="616" t="s">
        <v>44</v>
      </c>
      <c r="O1" s="616"/>
      <c r="P1" s="616"/>
    </row>
    <row r="2" spans="1:17" s="150" customFormat="1" ht="24.75" customHeight="1">
      <c r="A2" s="412" t="s">
        <v>2</v>
      </c>
      <c r="B2" s="54" t="s">
        <v>10</v>
      </c>
      <c r="C2" s="54" t="s">
        <v>11</v>
      </c>
      <c r="D2" s="54" t="s">
        <v>12</v>
      </c>
      <c r="E2" s="54" t="s">
        <v>13</v>
      </c>
      <c r="F2" s="54" t="s">
        <v>9</v>
      </c>
      <c r="G2" s="54" t="s">
        <v>14</v>
      </c>
      <c r="H2" s="54" t="s">
        <v>15</v>
      </c>
      <c r="I2" s="54" t="s">
        <v>16</v>
      </c>
      <c r="J2" s="54" t="s">
        <v>70</v>
      </c>
      <c r="K2" s="54" t="s">
        <v>71</v>
      </c>
      <c r="L2" s="54" t="s">
        <v>482</v>
      </c>
      <c r="M2" s="54" t="s">
        <v>558</v>
      </c>
      <c r="N2" s="54" t="s">
        <v>625</v>
      </c>
      <c r="O2" s="570" t="s">
        <v>682</v>
      </c>
      <c r="P2" s="593" t="s">
        <v>761</v>
      </c>
      <c r="Q2" s="606" t="s">
        <v>816</v>
      </c>
    </row>
    <row r="3" spans="1:17" ht="12.75">
      <c r="A3" s="78" t="s">
        <v>17</v>
      </c>
      <c r="B3" s="58">
        <v>0.133176</v>
      </c>
      <c r="C3" s="76">
        <v>0.045219</v>
      </c>
      <c r="D3" s="76">
        <v>0.020061</v>
      </c>
      <c r="E3" s="76">
        <v>0.016349</v>
      </c>
      <c r="F3" s="76">
        <v>0.001459</v>
      </c>
      <c r="G3" s="76">
        <v>0.0368</v>
      </c>
      <c r="H3" s="76">
        <v>0.129355</v>
      </c>
      <c r="I3" s="76">
        <v>0.14791900000000002</v>
      </c>
      <c r="J3" s="76">
        <v>0.12594200000000003</v>
      </c>
      <c r="K3" s="76">
        <v>0.142648</v>
      </c>
      <c r="L3" s="76">
        <v>0.14441900000000002</v>
      </c>
      <c r="M3" s="76">
        <v>0.13180099999999995</v>
      </c>
      <c r="N3" s="76">
        <v>0.110634</v>
      </c>
      <c r="O3" s="76">
        <v>0.06215700000000003</v>
      </c>
      <c r="P3" s="76">
        <v>0.16478099999999998</v>
      </c>
      <c r="Q3" s="76">
        <v>0.280031</v>
      </c>
    </row>
    <row r="4" spans="1:17" ht="12.75">
      <c r="A4" s="78" t="s">
        <v>18</v>
      </c>
      <c r="B4" s="58">
        <v>93.980605</v>
      </c>
      <c r="C4" s="76">
        <v>158.108924</v>
      </c>
      <c r="D4" s="76">
        <v>225.67866800000002</v>
      </c>
      <c r="E4" s="76">
        <v>291.503554</v>
      </c>
      <c r="F4" s="76">
        <v>360.726979</v>
      </c>
      <c r="G4" s="76">
        <v>431.76238</v>
      </c>
      <c r="H4" s="76">
        <v>549.10763</v>
      </c>
      <c r="I4" s="76">
        <v>633.857007</v>
      </c>
      <c r="J4" s="76">
        <v>710.4528549999999</v>
      </c>
      <c r="K4" s="76">
        <v>772.885766</v>
      </c>
      <c r="L4" s="76">
        <v>687.7569999999998</v>
      </c>
      <c r="M4" s="76">
        <v>790.9645250000001</v>
      </c>
      <c r="N4" s="76">
        <v>849.4745610000002</v>
      </c>
      <c r="O4" s="76">
        <v>821.3728457970002</v>
      </c>
      <c r="P4" s="76">
        <v>906.8183237969997</v>
      </c>
      <c r="Q4" s="76">
        <v>980.380725</v>
      </c>
    </row>
    <row r="5" spans="1:17" ht="12.75">
      <c r="A5" s="78" t="s">
        <v>19</v>
      </c>
      <c r="B5" s="58">
        <v>0.857286</v>
      </c>
      <c r="C5" s="76">
        <v>1.2341630000000001</v>
      </c>
      <c r="D5" s="76">
        <v>1.288624</v>
      </c>
      <c r="E5" s="76">
        <v>1.505301</v>
      </c>
      <c r="F5" s="76">
        <v>1.703534</v>
      </c>
      <c r="G5" s="76">
        <v>1.950096</v>
      </c>
      <c r="H5" s="76">
        <v>2.4113539999999998</v>
      </c>
      <c r="I5" s="76">
        <v>2.813535</v>
      </c>
      <c r="J5" s="76">
        <v>3.1796129999999994</v>
      </c>
      <c r="K5" s="76">
        <v>3.4341269999999984</v>
      </c>
      <c r="L5" s="76">
        <v>3.635016</v>
      </c>
      <c r="M5" s="76">
        <v>4.0752419999999985</v>
      </c>
      <c r="N5" s="76">
        <v>4.224094106300002</v>
      </c>
      <c r="O5" s="76">
        <v>3.7780220633997033</v>
      </c>
      <c r="P5" s="76">
        <v>3.8562190634</v>
      </c>
      <c r="Q5" s="76">
        <v>4.039019063399999</v>
      </c>
    </row>
    <row r="6" spans="1:17" ht="12.75">
      <c r="A6" s="78" t="s">
        <v>20</v>
      </c>
      <c r="B6" s="58">
        <v>0.29826400000000003</v>
      </c>
      <c r="C6" s="76">
        <v>0.824035</v>
      </c>
      <c r="D6" s="76">
        <v>1.066035</v>
      </c>
      <c r="E6" s="76">
        <v>2.7054340000000003</v>
      </c>
      <c r="F6" s="76">
        <v>3.782615</v>
      </c>
      <c r="G6" s="76">
        <v>5.545027</v>
      </c>
      <c r="H6" s="76">
        <v>7.641008</v>
      </c>
      <c r="I6" s="76">
        <v>10.680534</v>
      </c>
      <c r="J6" s="76">
        <v>13.526119000000001</v>
      </c>
      <c r="K6" s="76">
        <v>12.213272000000005</v>
      </c>
      <c r="L6" s="76">
        <v>10.047277000000001</v>
      </c>
      <c r="M6" s="76">
        <v>14.121005999999998</v>
      </c>
      <c r="N6" s="76">
        <v>14.91944</v>
      </c>
      <c r="O6" s="76">
        <v>20.322896999999998</v>
      </c>
      <c r="P6" s="76">
        <v>23.447298999999994</v>
      </c>
      <c r="Q6" s="76">
        <v>25.730592999999995</v>
      </c>
    </row>
    <row r="7" spans="1:17" ht="14.25" customHeight="1">
      <c r="A7" s="153" t="s">
        <v>30</v>
      </c>
      <c r="B7" s="66">
        <v>95.269233</v>
      </c>
      <c r="C7" s="105">
        <v>160.21233999999998</v>
      </c>
      <c r="D7" s="105">
        <v>228.053786</v>
      </c>
      <c r="E7" s="105">
        <v>295.730638</v>
      </c>
      <c r="F7" s="105">
        <v>366.214587</v>
      </c>
      <c r="G7" s="105">
        <v>439.294303</v>
      </c>
      <c r="H7" s="105">
        <v>559.2893469999999</v>
      </c>
      <c r="I7" s="105">
        <v>647.498995</v>
      </c>
      <c r="J7" s="105">
        <v>727.2845290000001</v>
      </c>
      <c r="K7" s="105">
        <v>788.675813</v>
      </c>
      <c r="L7" s="105">
        <v>701.5837120000001</v>
      </c>
      <c r="M7" s="105">
        <v>809.2925740000001</v>
      </c>
      <c r="N7" s="105">
        <v>868.7287291063001</v>
      </c>
      <c r="O7" s="105">
        <v>845.5359218603999</v>
      </c>
      <c r="P7" s="105">
        <v>934.2866228603998</v>
      </c>
      <c r="Q7" s="105">
        <v>1010.4303680634</v>
      </c>
    </row>
    <row r="9" spans="1:17" ht="15.75">
      <c r="A9" s="73"/>
      <c r="P9" s="93"/>
      <c r="Q9" s="93"/>
    </row>
    <row r="10" ht="12.75">
      <c r="D10" s="211"/>
    </row>
    <row r="11" ht="12.75">
      <c r="D11" s="212"/>
    </row>
    <row r="12" ht="12.75">
      <c r="D12" s="212"/>
    </row>
    <row r="13" ht="12.75">
      <c r="D13" s="212"/>
    </row>
    <row r="14" ht="12.75">
      <c r="D14" s="212"/>
    </row>
    <row r="15" ht="12.75">
      <c r="D15" s="212"/>
    </row>
    <row r="16" ht="12.75">
      <c r="D16" s="29"/>
    </row>
  </sheetData>
  <sheetProtection/>
  <mergeCells count="2">
    <mergeCell ref="H1:I1"/>
    <mergeCell ref="N1:P1"/>
  </mergeCells>
  <hyperlinks>
    <hyperlink ref="N1" location="Tartalom!A1" display="Vissza a tartalomjegyzékre"/>
  </hyperlinks>
  <printOptions/>
  <pageMargins left="0.7480314960629921" right="0.2362204724409449" top="0.984251968503937" bottom="0.984251968503937" header="0.5118110236220472" footer="0.5118110236220472"/>
  <pageSetup fitToHeight="2"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rgb="FF00B0F0"/>
    <outlinePr summaryBelow="0"/>
    <pageSetUpPr fitToPage="1"/>
  </sheetPr>
  <dimension ref="A1:AM27"/>
  <sheetViews>
    <sheetView zoomScalePageLayoutView="0" workbookViewId="0" topLeftCell="A1">
      <pane xSplit="1" ySplit="2" topLeftCell="AE3" activePane="bottomRight" state="frozen"/>
      <selection pane="topLeft" activeCell="Y25" sqref="Y25"/>
      <selection pane="topRight" activeCell="Y25" sqref="Y25"/>
      <selection pane="bottomLeft" activeCell="Y25" sqref="Y25"/>
      <selection pane="bottomRight" activeCell="AP12" sqref="AP12"/>
    </sheetView>
  </sheetViews>
  <sheetFormatPr defaultColWidth="9.140625" defaultRowHeight="12.75" outlineLevelRow="1"/>
  <cols>
    <col min="1" max="1" width="32.7109375" style="18" customWidth="1"/>
    <col min="2" max="2" width="11.7109375" style="18" customWidth="1"/>
    <col min="3" max="4" width="10.00390625" style="18" customWidth="1"/>
    <col min="5" max="10" width="9.140625" style="18" customWidth="1"/>
    <col min="11" max="11" width="10.00390625" style="18" customWidth="1"/>
    <col min="12" max="12" width="11.8515625" style="18" customWidth="1"/>
    <col min="13" max="13" width="12.421875" style="18" customWidth="1"/>
    <col min="14" max="14" width="12.8515625" style="18" customWidth="1"/>
    <col min="15" max="16" width="12.140625" style="18" bestFit="1" customWidth="1"/>
    <col min="17" max="20" width="11.140625" style="18" customWidth="1"/>
    <col min="21" max="24" width="11.00390625" style="18" customWidth="1"/>
    <col min="25" max="39" width="10.57421875" style="18" customWidth="1"/>
    <col min="40" max="16384" width="9.140625" style="18" customWidth="1"/>
  </cols>
  <sheetData>
    <row r="1" spans="1:35" ht="48" customHeight="1">
      <c r="A1" s="61" t="s">
        <v>347</v>
      </c>
      <c r="L1" s="28"/>
      <c r="N1" s="116"/>
      <c r="O1" s="116"/>
      <c r="P1" s="116" t="s">
        <v>383</v>
      </c>
      <c r="S1" s="131"/>
      <c r="T1" s="131"/>
      <c r="AH1" s="616" t="s">
        <v>44</v>
      </c>
      <c r="AI1" s="616"/>
    </row>
    <row r="2" spans="1:39" ht="32.25" customHeight="1">
      <c r="A2" s="537" t="s">
        <v>2</v>
      </c>
      <c r="B2" s="472" t="s">
        <v>10</v>
      </c>
      <c r="C2" s="473" t="s">
        <v>11</v>
      </c>
      <c r="D2" s="473" t="s">
        <v>12</v>
      </c>
      <c r="E2" s="473" t="s">
        <v>13</v>
      </c>
      <c r="F2" s="473" t="s">
        <v>9</v>
      </c>
      <c r="G2" s="473" t="s">
        <v>14</v>
      </c>
      <c r="H2" s="473" t="s">
        <v>15</v>
      </c>
      <c r="I2" s="474" t="s">
        <v>16</v>
      </c>
      <c r="J2" s="412" t="s">
        <v>70</v>
      </c>
      <c r="K2" s="412" t="s">
        <v>71</v>
      </c>
      <c r="L2" s="475" t="s">
        <v>524</v>
      </c>
      <c r="M2" s="475" t="s">
        <v>525</v>
      </c>
      <c r="N2" s="475" t="s">
        <v>526</v>
      </c>
      <c r="O2" s="475" t="s">
        <v>527</v>
      </c>
      <c r="P2" s="475" t="s">
        <v>528</v>
      </c>
      <c r="Q2" s="475" t="s">
        <v>529</v>
      </c>
      <c r="R2" s="475" t="s">
        <v>530</v>
      </c>
      <c r="S2" s="475" t="s">
        <v>534</v>
      </c>
      <c r="T2" s="475" t="s">
        <v>547</v>
      </c>
      <c r="U2" s="528" t="s">
        <v>557</v>
      </c>
      <c r="V2" s="528" t="s">
        <v>567</v>
      </c>
      <c r="W2" s="528">
        <v>40543</v>
      </c>
      <c r="X2" s="475" t="s">
        <v>615</v>
      </c>
      <c r="Y2" s="528">
        <v>40724</v>
      </c>
      <c r="Z2" s="528">
        <v>40816</v>
      </c>
      <c r="AA2" s="562">
        <v>40908</v>
      </c>
      <c r="AB2" s="562" t="s">
        <v>671</v>
      </c>
      <c r="AC2" s="562">
        <v>41090</v>
      </c>
      <c r="AD2" s="562">
        <v>41182</v>
      </c>
      <c r="AE2" s="562">
        <v>41274</v>
      </c>
      <c r="AF2" s="562">
        <v>41364</v>
      </c>
      <c r="AG2" s="562" t="s">
        <v>766</v>
      </c>
      <c r="AH2" s="562">
        <v>41547</v>
      </c>
      <c r="AI2" s="562">
        <v>41639</v>
      </c>
      <c r="AJ2" s="563" t="s">
        <v>803</v>
      </c>
      <c r="AK2" s="563" t="s">
        <v>821</v>
      </c>
      <c r="AL2" s="563" t="s">
        <v>828</v>
      </c>
      <c r="AM2" s="562">
        <v>42004</v>
      </c>
    </row>
    <row r="3" spans="1:39" ht="12.75">
      <c r="A3" s="31" t="s">
        <v>80</v>
      </c>
      <c r="B3" s="418" t="s">
        <v>31</v>
      </c>
      <c r="C3" s="104">
        <v>1338.904</v>
      </c>
      <c r="D3" s="104">
        <v>2020.581</v>
      </c>
      <c r="E3" s="104">
        <v>2279.685</v>
      </c>
      <c r="F3" s="104">
        <v>2222.0299999999997</v>
      </c>
      <c r="G3" s="104">
        <v>2212.5950000000003</v>
      </c>
      <c r="H3" s="104">
        <v>2303.972</v>
      </c>
      <c r="I3" s="104">
        <v>2403.012</v>
      </c>
      <c r="J3" s="104">
        <v>2511.11</v>
      </c>
      <c r="K3" s="104">
        <v>2655.341</v>
      </c>
      <c r="L3" s="103">
        <v>2787.799</v>
      </c>
      <c r="M3" s="103">
        <v>2818.417</v>
      </c>
      <c r="N3" s="103">
        <v>2854.6130000000003</v>
      </c>
      <c r="O3" s="103">
        <v>2923.21</v>
      </c>
      <c r="P3" s="103">
        <v>2955.404</v>
      </c>
      <c r="Q3" s="103">
        <v>2982.503</v>
      </c>
      <c r="R3" s="103">
        <v>3000.884</v>
      </c>
      <c r="S3" s="103">
        <v>3049.175</v>
      </c>
      <c r="T3" s="103">
        <v>3019.284</v>
      </c>
      <c r="U3" s="103">
        <v>3021.052</v>
      </c>
      <c r="V3" s="103">
        <f>U14</f>
        <v>3044.83</v>
      </c>
      <c r="W3" s="103">
        <v>3090.517</v>
      </c>
      <c r="X3" s="103">
        <v>3114.617</v>
      </c>
      <c r="Y3" s="103">
        <v>3114.155</v>
      </c>
      <c r="Z3" s="103">
        <v>100.625</v>
      </c>
      <c r="AA3" s="103">
        <v>99.975</v>
      </c>
      <c r="AB3" s="565" t="s">
        <v>672</v>
      </c>
      <c r="AC3" s="565" t="s">
        <v>672</v>
      </c>
      <c r="AD3" s="565" t="s">
        <v>672</v>
      </c>
      <c r="AE3" s="565" t="s">
        <v>672</v>
      </c>
      <c r="AF3" s="565" t="s">
        <v>672</v>
      </c>
      <c r="AG3" s="565" t="s">
        <v>672</v>
      </c>
      <c r="AH3" s="565" t="s">
        <v>672</v>
      </c>
      <c r="AI3" s="565" t="s">
        <v>672</v>
      </c>
      <c r="AJ3" s="565" t="s">
        <v>672</v>
      </c>
      <c r="AK3" s="565" t="s">
        <v>672</v>
      </c>
      <c r="AL3" s="565" t="s">
        <v>672</v>
      </c>
      <c r="AM3" s="565" t="s">
        <v>672</v>
      </c>
    </row>
    <row r="4" spans="1:39" ht="12.75">
      <c r="A4" s="34" t="s">
        <v>0</v>
      </c>
      <c r="B4" s="419">
        <v>1211.4</v>
      </c>
      <c r="C4" s="419">
        <v>660.26</v>
      </c>
      <c r="D4" s="76">
        <v>176.545</v>
      </c>
      <c r="E4" s="76">
        <v>182.017</v>
      </c>
      <c r="F4" s="76">
        <v>64.212</v>
      </c>
      <c r="G4" s="76">
        <v>117.21300000000001</v>
      </c>
      <c r="H4" s="76">
        <v>113.202</v>
      </c>
      <c r="I4" s="76">
        <v>117.771</v>
      </c>
      <c r="J4" s="76">
        <v>159.115</v>
      </c>
      <c r="K4" s="76">
        <v>151.353</v>
      </c>
      <c r="L4" s="233">
        <v>30.697</v>
      </c>
      <c r="M4" s="233">
        <v>36.751</v>
      </c>
      <c r="N4" s="233">
        <v>72.925</v>
      </c>
      <c r="O4" s="233">
        <v>40.538</v>
      </c>
      <c r="P4" s="233">
        <v>23.613</v>
      </c>
      <c r="Q4" s="233">
        <v>26.761</v>
      </c>
      <c r="R4" s="233">
        <v>45.43</v>
      </c>
      <c r="S4" s="233">
        <v>30.808</v>
      </c>
      <c r="T4" s="489">
        <v>22.19</v>
      </c>
      <c r="U4" s="233">
        <v>26.232</v>
      </c>
      <c r="V4" s="233">
        <v>48.45</v>
      </c>
      <c r="W4" s="233">
        <v>18.366</v>
      </c>
      <c r="X4" s="233">
        <v>0.379</v>
      </c>
      <c r="Y4" s="233">
        <v>0.054</v>
      </c>
      <c r="Z4" s="233">
        <v>0.017</v>
      </c>
      <c r="AA4" s="233">
        <v>0.023</v>
      </c>
      <c r="AB4" s="231" t="s">
        <v>672</v>
      </c>
      <c r="AC4" s="231" t="s">
        <v>672</v>
      </c>
      <c r="AD4" s="231" t="s">
        <v>672</v>
      </c>
      <c r="AE4" s="231" t="s">
        <v>672</v>
      </c>
      <c r="AF4" s="231" t="s">
        <v>672</v>
      </c>
      <c r="AG4" s="231" t="s">
        <v>672</v>
      </c>
      <c r="AH4" s="231" t="s">
        <v>672</v>
      </c>
      <c r="AI4" s="231" t="s">
        <v>672</v>
      </c>
      <c r="AJ4" s="231" t="s">
        <v>672</v>
      </c>
      <c r="AK4" s="231" t="s">
        <v>672</v>
      </c>
      <c r="AL4" s="231" t="s">
        <v>672</v>
      </c>
      <c r="AM4" s="231" t="s">
        <v>672</v>
      </c>
    </row>
    <row r="5" spans="1:39" ht="12.75">
      <c r="A5" s="34" t="s">
        <v>81</v>
      </c>
      <c r="B5" s="419" t="s">
        <v>31</v>
      </c>
      <c r="C5" s="419" t="s">
        <v>31</v>
      </c>
      <c r="D5" s="419" t="s">
        <v>31</v>
      </c>
      <c r="E5" s="419" t="s">
        <v>116</v>
      </c>
      <c r="F5" s="76">
        <v>12.212</v>
      </c>
      <c r="G5" s="76">
        <v>24.959</v>
      </c>
      <c r="H5" s="76">
        <v>35.65</v>
      </c>
      <c r="I5" s="76">
        <v>41.887</v>
      </c>
      <c r="J5" s="76">
        <v>51.392</v>
      </c>
      <c r="K5" s="76">
        <v>96.92399999999999</v>
      </c>
      <c r="L5" s="233">
        <v>29.817</v>
      </c>
      <c r="M5" s="233">
        <v>29.089</v>
      </c>
      <c r="N5" s="233">
        <v>81.78800000000001</v>
      </c>
      <c r="O5" s="233">
        <v>26.057</v>
      </c>
      <c r="P5" s="233">
        <v>56.241</v>
      </c>
      <c r="Q5" s="233">
        <v>51.424</v>
      </c>
      <c r="R5" s="233">
        <v>53.707</v>
      </c>
      <c r="S5" s="233">
        <v>53.464</v>
      </c>
      <c r="T5" s="489">
        <v>91.301</v>
      </c>
      <c r="U5" s="233">
        <v>59.142</v>
      </c>
      <c r="V5" s="233">
        <v>61.025</v>
      </c>
      <c r="W5" s="233">
        <v>55.083</v>
      </c>
      <c r="X5" s="233">
        <v>3.049</v>
      </c>
      <c r="Y5" s="233">
        <v>0.255</v>
      </c>
      <c r="Z5" s="233">
        <v>0.399</v>
      </c>
      <c r="AA5" s="233">
        <v>3.254</v>
      </c>
      <c r="AB5" s="231" t="s">
        <v>672</v>
      </c>
      <c r="AC5" s="231" t="s">
        <v>672</v>
      </c>
      <c r="AD5" s="231" t="s">
        <v>672</v>
      </c>
      <c r="AE5" s="231" t="s">
        <v>672</v>
      </c>
      <c r="AF5" s="231" t="s">
        <v>672</v>
      </c>
      <c r="AG5" s="231" t="s">
        <v>672</v>
      </c>
      <c r="AH5" s="231" t="s">
        <v>672</v>
      </c>
      <c r="AI5" s="231" t="s">
        <v>672</v>
      </c>
      <c r="AJ5" s="231" t="s">
        <v>672</v>
      </c>
      <c r="AK5" s="231" t="s">
        <v>672</v>
      </c>
      <c r="AL5" s="231" t="s">
        <v>672</v>
      </c>
      <c r="AM5" s="231" t="s">
        <v>672</v>
      </c>
    </row>
    <row r="6" spans="1:39" ht="12.75">
      <c r="A6" s="34" t="s">
        <v>82</v>
      </c>
      <c r="B6" s="419" t="s">
        <v>31</v>
      </c>
      <c r="C6" s="419" t="s">
        <v>31</v>
      </c>
      <c r="D6" s="419" t="s">
        <v>31</v>
      </c>
      <c r="E6" s="419" t="s">
        <v>116</v>
      </c>
      <c r="F6" s="76">
        <v>27.19</v>
      </c>
      <c r="G6" s="76">
        <v>30.567999999999998</v>
      </c>
      <c r="H6" s="76">
        <v>39.729</v>
      </c>
      <c r="I6" s="76">
        <v>41.809</v>
      </c>
      <c r="J6" s="76">
        <v>54.015</v>
      </c>
      <c r="K6" s="76">
        <v>103.471</v>
      </c>
      <c r="L6" s="233">
        <v>23.579</v>
      </c>
      <c r="M6" s="233">
        <v>25.87</v>
      </c>
      <c r="N6" s="233">
        <v>82.737</v>
      </c>
      <c r="O6" s="233">
        <v>30.791</v>
      </c>
      <c r="P6" s="233">
        <v>46.256</v>
      </c>
      <c r="Q6" s="233">
        <v>56.316</v>
      </c>
      <c r="R6" s="233">
        <v>45.928</v>
      </c>
      <c r="S6" s="233">
        <v>70.965</v>
      </c>
      <c r="T6" s="489">
        <v>87.67</v>
      </c>
      <c r="U6" s="233">
        <v>56.852</v>
      </c>
      <c r="V6" s="233">
        <v>61.055</v>
      </c>
      <c r="W6" s="233">
        <v>45.634</v>
      </c>
      <c r="X6" s="233">
        <v>2.542</v>
      </c>
      <c r="Y6" s="233">
        <v>0.665</v>
      </c>
      <c r="Z6" s="233">
        <v>0.344</v>
      </c>
      <c r="AA6" s="233">
        <v>2.812</v>
      </c>
      <c r="AB6" s="231" t="s">
        <v>672</v>
      </c>
      <c r="AC6" s="231" t="s">
        <v>672</v>
      </c>
      <c r="AD6" s="231" t="s">
        <v>672</v>
      </c>
      <c r="AE6" s="231" t="s">
        <v>672</v>
      </c>
      <c r="AF6" s="231" t="s">
        <v>672</v>
      </c>
      <c r="AG6" s="231" t="s">
        <v>672</v>
      </c>
      <c r="AH6" s="231" t="s">
        <v>672</v>
      </c>
      <c r="AI6" s="231" t="s">
        <v>672</v>
      </c>
      <c r="AJ6" s="231" t="s">
        <v>672</v>
      </c>
      <c r="AK6" s="231" t="s">
        <v>672</v>
      </c>
      <c r="AL6" s="231" t="s">
        <v>672</v>
      </c>
      <c r="AM6" s="231" t="s">
        <v>672</v>
      </c>
    </row>
    <row r="7" spans="1:39" ht="13.5" customHeight="1">
      <c r="A7" s="37" t="s">
        <v>73</v>
      </c>
      <c r="B7" s="420">
        <v>0.129</v>
      </c>
      <c r="C7" s="420">
        <v>0.312</v>
      </c>
      <c r="D7" s="76">
        <v>0.845</v>
      </c>
      <c r="E7" s="421">
        <v>1.185</v>
      </c>
      <c r="F7" s="76">
        <v>1.1320000000000001</v>
      </c>
      <c r="G7" s="76">
        <v>1.295</v>
      </c>
      <c r="H7" s="76">
        <v>1.724</v>
      </c>
      <c r="I7" s="76">
        <v>2.017</v>
      </c>
      <c r="J7" s="76">
        <v>2.164</v>
      </c>
      <c r="K7" s="76">
        <v>2.176</v>
      </c>
      <c r="L7" s="233">
        <v>0.769</v>
      </c>
      <c r="M7" s="233">
        <v>0.435</v>
      </c>
      <c r="N7" s="233">
        <v>0.689</v>
      </c>
      <c r="O7" s="233">
        <v>0.637</v>
      </c>
      <c r="P7" s="233">
        <v>0.674</v>
      </c>
      <c r="Q7" s="233">
        <v>0.677</v>
      </c>
      <c r="R7" s="233">
        <v>0.808</v>
      </c>
      <c r="S7" s="233">
        <v>0.779</v>
      </c>
      <c r="T7" s="489">
        <v>0.883</v>
      </c>
      <c r="U7" s="273">
        <v>0.718</v>
      </c>
      <c r="V7" s="273">
        <v>0.713</v>
      </c>
      <c r="W7" s="273">
        <v>0.812</v>
      </c>
      <c r="X7" s="273">
        <v>1.057</v>
      </c>
      <c r="Y7" s="273">
        <v>0.636</v>
      </c>
      <c r="Z7" s="273">
        <v>0.331</v>
      </c>
      <c r="AA7" s="273">
        <v>0.294</v>
      </c>
      <c r="AB7" s="566" t="s">
        <v>672</v>
      </c>
      <c r="AC7" s="566" t="s">
        <v>672</v>
      </c>
      <c r="AD7" s="566" t="s">
        <v>672</v>
      </c>
      <c r="AE7" s="566" t="s">
        <v>672</v>
      </c>
      <c r="AF7" s="566" t="s">
        <v>672</v>
      </c>
      <c r="AG7" s="566" t="s">
        <v>672</v>
      </c>
      <c r="AH7" s="566" t="s">
        <v>672</v>
      </c>
      <c r="AI7" s="566" t="s">
        <v>672</v>
      </c>
      <c r="AJ7" s="566" t="s">
        <v>672</v>
      </c>
      <c r="AK7" s="566" t="s">
        <v>672</v>
      </c>
      <c r="AL7" s="566" t="s">
        <v>672</v>
      </c>
      <c r="AM7" s="566" t="s">
        <v>672</v>
      </c>
    </row>
    <row r="8" spans="1:39" ht="15" customHeight="1">
      <c r="A8" s="37" t="s">
        <v>79</v>
      </c>
      <c r="B8" s="420">
        <f>6.77+B9</f>
        <v>6.976999999999999</v>
      </c>
      <c r="C8" s="420">
        <f>11.082+C9</f>
        <v>11.561</v>
      </c>
      <c r="D8" s="76">
        <f>20.82+D9</f>
        <v>22.431</v>
      </c>
      <c r="E8" s="76">
        <f>18.55+E9</f>
        <v>20.935000000000002</v>
      </c>
      <c r="F8" s="76">
        <f>51.6+F9</f>
        <v>53.846000000000004</v>
      </c>
      <c r="G8" s="76">
        <f>11.502+G9</f>
        <v>14.482000000000001</v>
      </c>
      <c r="H8" s="76">
        <f>1.534+H9</f>
        <v>5.718</v>
      </c>
      <c r="I8" s="76">
        <f>2.383+I9</f>
        <v>6.676</v>
      </c>
      <c r="J8" s="76">
        <f>2.824+J9</f>
        <v>7.007</v>
      </c>
      <c r="K8" s="76">
        <v>6.889</v>
      </c>
      <c r="L8" s="233">
        <v>3.391</v>
      </c>
      <c r="M8" s="233">
        <v>2.973</v>
      </c>
      <c r="N8" s="233">
        <v>2.063</v>
      </c>
      <c r="O8" s="233">
        <v>2.504</v>
      </c>
      <c r="P8" s="233">
        <v>5.177</v>
      </c>
      <c r="Q8" s="233">
        <v>2.293</v>
      </c>
      <c r="R8" s="273">
        <v>2.923</v>
      </c>
      <c r="S8" s="273">
        <v>5.557</v>
      </c>
      <c r="T8" s="490">
        <v>22.692</v>
      </c>
      <c r="U8" s="273">
        <v>1.37</v>
      </c>
      <c r="V8" s="273">
        <v>1.25</v>
      </c>
      <c r="W8" s="273">
        <v>1.942</v>
      </c>
      <c r="X8" s="273">
        <v>0.837</v>
      </c>
      <c r="Y8" s="273">
        <v>3011.149</v>
      </c>
      <c r="Z8" s="273">
        <v>0.079</v>
      </c>
      <c r="AA8" s="273">
        <v>0.067</v>
      </c>
      <c r="AB8" s="566" t="s">
        <v>672</v>
      </c>
      <c r="AC8" s="566" t="s">
        <v>672</v>
      </c>
      <c r="AD8" s="566" t="s">
        <v>672</v>
      </c>
      <c r="AE8" s="566" t="s">
        <v>672</v>
      </c>
      <c r="AF8" s="566" t="s">
        <v>672</v>
      </c>
      <c r="AG8" s="566" t="s">
        <v>672</v>
      </c>
      <c r="AH8" s="566" t="s">
        <v>672</v>
      </c>
      <c r="AI8" s="566" t="s">
        <v>672</v>
      </c>
      <c r="AJ8" s="566" t="s">
        <v>672</v>
      </c>
      <c r="AK8" s="566" t="s">
        <v>672</v>
      </c>
      <c r="AL8" s="566" t="s">
        <v>672</v>
      </c>
      <c r="AM8" s="566" t="s">
        <v>672</v>
      </c>
    </row>
    <row r="9" spans="1:39" ht="12.75">
      <c r="A9" s="38" t="s">
        <v>433</v>
      </c>
      <c r="B9" s="420">
        <v>0.207</v>
      </c>
      <c r="C9" s="420">
        <v>0.479</v>
      </c>
      <c r="D9" s="76">
        <v>1.611</v>
      </c>
      <c r="E9" s="76">
        <v>2.385</v>
      </c>
      <c r="F9" s="76">
        <v>2.246</v>
      </c>
      <c r="G9" s="76">
        <v>2.98</v>
      </c>
      <c r="H9" s="76">
        <v>4.184</v>
      </c>
      <c r="I9" s="76">
        <v>4.293</v>
      </c>
      <c r="J9" s="76">
        <v>4.183</v>
      </c>
      <c r="K9" s="76">
        <v>4.151</v>
      </c>
      <c r="L9" s="233">
        <v>1.516</v>
      </c>
      <c r="M9" s="233">
        <v>0.984</v>
      </c>
      <c r="N9" s="233">
        <v>0.886</v>
      </c>
      <c r="O9" s="233">
        <v>0.992</v>
      </c>
      <c r="P9" s="233">
        <v>1.503</v>
      </c>
      <c r="Q9" s="233">
        <v>0.903</v>
      </c>
      <c r="R9" s="273">
        <v>1.297</v>
      </c>
      <c r="S9" s="273">
        <v>0.787</v>
      </c>
      <c r="T9" s="490">
        <v>0.785</v>
      </c>
      <c r="U9" s="273">
        <v>0.929</v>
      </c>
      <c r="V9" s="273">
        <v>0.793</v>
      </c>
      <c r="W9" s="273">
        <v>0.789</v>
      </c>
      <c r="X9" s="273">
        <v>0.66</v>
      </c>
      <c r="Y9" s="273">
        <v>0.163</v>
      </c>
      <c r="Z9" s="273">
        <v>0.017</v>
      </c>
      <c r="AA9" s="273">
        <v>0.017</v>
      </c>
      <c r="AB9" s="566" t="s">
        <v>672</v>
      </c>
      <c r="AC9" s="566" t="s">
        <v>672</v>
      </c>
      <c r="AD9" s="566" t="s">
        <v>672</v>
      </c>
      <c r="AE9" s="566" t="s">
        <v>672</v>
      </c>
      <c r="AF9" s="566" t="s">
        <v>672</v>
      </c>
      <c r="AG9" s="566" t="s">
        <v>672</v>
      </c>
      <c r="AH9" s="566" t="s">
        <v>672</v>
      </c>
      <c r="AI9" s="566" t="s">
        <v>672</v>
      </c>
      <c r="AJ9" s="566" t="s">
        <v>672</v>
      </c>
      <c r="AK9" s="566" t="s">
        <v>672</v>
      </c>
      <c r="AL9" s="566" t="s">
        <v>672</v>
      </c>
      <c r="AM9" s="566" t="s">
        <v>672</v>
      </c>
    </row>
    <row r="10" spans="1:39" ht="12.75">
      <c r="A10" s="38" t="s">
        <v>501</v>
      </c>
      <c r="B10" s="419" t="s">
        <v>31</v>
      </c>
      <c r="C10" s="419" t="s">
        <v>31</v>
      </c>
      <c r="D10" s="419" t="s">
        <v>31</v>
      </c>
      <c r="E10" s="419" t="s">
        <v>31</v>
      </c>
      <c r="F10" s="419" t="s">
        <v>31</v>
      </c>
      <c r="G10" s="419" t="s">
        <v>31</v>
      </c>
      <c r="H10" s="419" t="s">
        <v>31</v>
      </c>
      <c r="I10" s="419" t="s">
        <v>31</v>
      </c>
      <c r="J10" s="419" t="s">
        <v>31</v>
      </c>
      <c r="K10" s="76">
        <v>2.738</v>
      </c>
      <c r="L10" s="233">
        <v>1.875</v>
      </c>
      <c r="M10" s="233">
        <v>1.989</v>
      </c>
      <c r="N10" s="233">
        <v>1.177</v>
      </c>
      <c r="O10" s="233">
        <v>1.512</v>
      </c>
      <c r="P10" s="233">
        <v>3.674</v>
      </c>
      <c r="Q10" s="233">
        <v>1.39</v>
      </c>
      <c r="R10" s="273">
        <v>1.626</v>
      </c>
      <c r="S10" s="273">
        <v>4.77</v>
      </c>
      <c r="T10" s="490">
        <v>14.228</v>
      </c>
      <c r="U10" s="273">
        <v>0.444</v>
      </c>
      <c r="V10" s="273">
        <v>0.459</v>
      </c>
      <c r="W10" s="273">
        <v>1.156</v>
      </c>
      <c r="X10" s="273">
        <v>0.183</v>
      </c>
      <c r="Y10" s="273">
        <v>0.17</v>
      </c>
      <c r="Z10" s="273">
        <v>0.033</v>
      </c>
      <c r="AA10" s="273">
        <v>0.051</v>
      </c>
      <c r="AB10" s="566" t="s">
        <v>672</v>
      </c>
      <c r="AC10" s="566" t="s">
        <v>672</v>
      </c>
      <c r="AD10" s="566" t="s">
        <v>672</v>
      </c>
      <c r="AE10" s="566" t="s">
        <v>672</v>
      </c>
      <c r="AF10" s="566" t="s">
        <v>672</v>
      </c>
      <c r="AG10" s="566" t="s">
        <v>672</v>
      </c>
      <c r="AH10" s="566" t="s">
        <v>672</v>
      </c>
      <c r="AI10" s="566" t="s">
        <v>672</v>
      </c>
      <c r="AJ10" s="566" t="s">
        <v>672</v>
      </c>
      <c r="AK10" s="566" t="s">
        <v>672</v>
      </c>
      <c r="AL10" s="566" t="s">
        <v>672</v>
      </c>
      <c r="AM10" s="566" t="s">
        <v>672</v>
      </c>
    </row>
    <row r="11" spans="1:39" ht="12.75">
      <c r="A11" s="34" t="s">
        <v>553</v>
      </c>
      <c r="B11" s="419" t="s">
        <v>31</v>
      </c>
      <c r="C11" s="419" t="s">
        <v>31</v>
      </c>
      <c r="D11" s="419" t="s">
        <v>31</v>
      </c>
      <c r="E11" s="47" t="s">
        <v>116</v>
      </c>
      <c r="F11" s="233">
        <v>3.619</v>
      </c>
      <c r="G11" s="76">
        <v>4.039</v>
      </c>
      <c r="H11" s="76">
        <v>2.217</v>
      </c>
      <c r="I11" s="76">
        <v>1.49</v>
      </c>
      <c r="J11" s="76">
        <v>3.133</v>
      </c>
      <c r="K11" s="76">
        <v>1.8209999999999997</v>
      </c>
      <c r="L11" s="233">
        <v>2.158</v>
      </c>
      <c r="M11" s="233">
        <v>0.366</v>
      </c>
      <c r="N11" s="273">
        <v>0.627</v>
      </c>
      <c r="O11" s="233">
        <v>0.499</v>
      </c>
      <c r="P11" s="233">
        <v>0.597</v>
      </c>
      <c r="Q11" s="233">
        <v>0.518</v>
      </c>
      <c r="R11" s="273">
        <v>0.958</v>
      </c>
      <c r="S11" s="497">
        <v>36.86</v>
      </c>
      <c r="T11" s="498" t="s">
        <v>555</v>
      </c>
      <c r="U11" s="498" t="s">
        <v>555</v>
      </c>
      <c r="V11" s="498" t="s">
        <v>555</v>
      </c>
      <c r="W11" s="498" t="s">
        <v>555</v>
      </c>
      <c r="X11" s="498" t="s">
        <v>555</v>
      </c>
      <c r="Y11" s="544" t="s">
        <v>555</v>
      </c>
      <c r="Z11" s="544" t="s">
        <v>555</v>
      </c>
      <c r="AA11" s="544" t="s">
        <v>555</v>
      </c>
      <c r="AB11" s="567" t="s">
        <v>672</v>
      </c>
      <c r="AC11" s="567" t="s">
        <v>672</v>
      </c>
      <c r="AD11" s="567" t="s">
        <v>672</v>
      </c>
      <c r="AE11" s="567" t="s">
        <v>672</v>
      </c>
      <c r="AF11" s="567" t="s">
        <v>672</v>
      </c>
      <c r="AG11" s="567" t="s">
        <v>672</v>
      </c>
      <c r="AH11" s="567" t="s">
        <v>672</v>
      </c>
      <c r="AI11" s="567" t="s">
        <v>672</v>
      </c>
      <c r="AJ11" s="567" t="s">
        <v>672</v>
      </c>
      <c r="AK11" s="567" t="s">
        <v>672</v>
      </c>
      <c r="AL11" s="567" t="s">
        <v>672</v>
      </c>
      <c r="AM11" s="567" t="s">
        <v>672</v>
      </c>
    </row>
    <row r="12" spans="1:39" ht="25.5">
      <c r="A12" s="36" t="s">
        <v>554</v>
      </c>
      <c r="B12" s="419" t="s">
        <v>31</v>
      </c>
      <c r="C12" s="419" t="s">
        <v>31</v>
      </c>
      <c r="D12" s="419" t="s">
        <v>31</v>
      </c>
      <c r="E12" s="419" t="s">
        <v>31</v>
      </c>
      <c r="F12" s="419" t="s">
        <v>31</v>
      </c>
      <c r="G12" s="419" t="s">
        <v>31</v>
      </c>
      <c r="H12" s="419" t="s">
        <v>31</v>
      </c>
      <c r="I12" s="419" t="s">
        <v>31</v>
      </c>
      <c r="J12" s="419" t="s">
        <v>31</v>
      </c>
      <c r="K12" s="419" t="s">
        <v>31</v>
      </c>
      <c r="L12" s="419" t="s">
        <v>31</v>
      </c>
      <c r="M12" s="419" t="s">
        <v>31</v>
      </c>
      <c r="N12" s="419" t="s">
        <v>31</v>
      </c>
      <c r="O12" s="419" t="s">
        <v>31</v>
      </c>
      <c r="P12" s="419" t="s">
        <v>31</v>
      </c>
      <c r="Q12" s="419" t="s">
        <v>31</v>
      </c>
      <c r="R12" s="419" t="s">
        <v>31</v>
      </c>
      <c r="S12" s="48" t="s">
        <v>31</v>
      </c>
      <c r="T12" s="76">
        <v>0.376</v>
      </c>
      <c r="U12" s="77">
        <v>0.689</v>
      </c>
      <c r="V12" s="77">
        <v>0.826</v>
      </c>
      <c r="W12" s="77">
        <v>0.985</v>
      </c>
      <c r="X12" s="77">
        <v>0.538</v>
      </c>
      <c r="Y12" s="77">
        <v>0.188</v>
      </c>
      <c r="Z12" s="77">
        <v>0.125</v>
      </c>
      <c r="AA12" s="77">
        <v>0.095</v>
      </c>
      <c r="AB12" s="108" t="s">
        <v>672</v>
      </c>
      <c r="AC12" s="108" t="s">
        <v>672</v>
      </c>
      <c r="AD12" s="108" t="s">
        <v>672</v>
      </c>
      <c r="AE12" s="108" t="s">
        <v>672</v>
      </c>
      <c r="AF12" s="108" t="s">
        <v>672</v>
      </c>
      <c r="AG12" s="108" t="s">
        <v>672</v>
      </c>
      <c r="AH12" s="108" t="s">
        <v>672</v>
      </c>
      <c r="AI12" s="108" t="s">
        <v>672</v>
      </c>
      <c r="AJ12" s="108" t="s">
        <v>672</v>
      </c>
      <c r="AK12" s="108" t="s">
        <v>672</v>
      </c>
      <c r="AL12" s="108" t="s">
        <v>672</v>
      </c>
      <c r="AM12" s="108" t="s">
        <v>672</v>
      </c>
    </row>
    <row r="13" spans="1:39" ht="12.75">
      <c r="A13" s="34" t="s">
        <v>83</v>
      </c>
      <c r="B13" s="76">
        <v>134.4029999999998</v>
      </c>
      <c r="C13" s="76">
        <v>32.81099999999992</v>
      </c>
      <c r="D13" s="76">
        <v>104.22400000000016</v>
      </c>
      <c r="E13" s="77">
        <v>-218.73699999999963</v>
      </c>
      <c r="F13" s="314">
        <v>-0.07199999999920692</v>
      </c>
      <c r="G13" s="76">
        <v>-0.41099999999960346</v>
      </c>
      <c r="H13" s="76">
        <v>-0.4239999999995234</v>
      </c>
      <c r="I13" s="76">
        <v>0.43199999999933425</v>
      </c>
      <c r="J13" s="76">
        <v>0.042999999999665306</v>
      </c>
      <c r="K13" s="76">
        <f>0.241999999999734-1.704</f>
        <v>-1.462000000000266</v>
      </c>
      <c r="L13" s="233">
        <v>0</v>
      </c>
      <c r="M13" s="233">
        <v>0</v>
      </c>
      <c r="N13" s="273">
        <v>0</v>
      </c>
      <c r="O13" s="273">
        <v>0.03</v>
      </c>
      <c r="P13" s="233">
        <v>-0.055</v>
      </c>
      <c r="Q13" s="233">
        <v>0</v>
      </c>
      <c r="R13" s="233">
        <v>-0.22899999999981446</v>
      </c>
      <c r="S13" s="233">
        <v>-0.0019999999999527063</v>
      </c>
      <c r="T13" s="233">
        <v>-0.10199999999986176</v>
      </c>
      <c r="U13" s="273">
        <v>-1.96700000000055</v>
      </c>
      <c r="V13" s="273">
        <v>0.056</v>
      </c>
      <c r="W13" s="273">
        <v>0.02400000000034197</v>
      </c>
      <c r="X13" s="273">
        <v>1.0839999999998327</v>
      </c>
      <c r="Y13" s="273">
        <v>-1.201000000000576</v>
      </c>
      <c r="Z13" s="273">
        <v>-0.18700000000001182</v>
      </c>
      <c r="AA13" s="273">
        <v>-0.3830000000000098</v>
      </c>
      <c r="AB13" s="566" t="s">
        <v>672</v>
      </c>
      <c r="AC13" s="566" t="s">
        <v>672</v>
      </c>
      <c r="AD13" s="566" t="s">
        <v>672</v>
      </c>
      <c r="AE13" s="566" t="s">
        <v>672</v>
      </c>
      <c r="AF13" s="566" t="s">
        <v>672</v>
      </c>
      <c r="AG13" s="566" t="s">
        <v>672</v>
      </c>
      <c r="AH13" s="566" t="s">
        <v>672</v>
      </c>
      <c r="AI13" s="566" t="s">
        <v>672</v>
      </c>
      <c r="AJ13" s="566" t="s">
        <v>672</v>
      </c>
      <c r="AK13" s="566" t="s">
        <v>672</v>
      </c>
      <c r="AL13" s="566" t="s">
        <v>672</v>
      </c>
      <c r="AM13" s="566" t="s">
        <v>672</v>
      </c>
    </row>
    <row r="14" spans="1:39" ht="12.75">
      <c r="A14" s="40" t="s">
        <v>1</v>
      </c>
      <c r="B14" s="105">
        <v>1338.904</v>
      </c>
      <c r="C14" s="105">
        <v>2020.581</v>
      </c>
      <c r="D14" s="105">
        <v>2279.685</v>
      </c>
      <c r="E14" s="105">
        <v>2222.0299999999997</v>
      </c>
      <c r="F14" s="105">
        <v>2212.5950000000003</v>
      </c>
      <c r="G14" s="105">
        <v>2303.972</v>
      </c>
      <c r="H14" s="105">
        <v>2403.012</v>
      </c>
      <c r="I14" s="105">
        <v>2511.11</v>
      </c>
      <c r="J14" s="105">
        <v>2655.341</v>
      </c>
      <c r="K14" s="105">
        <v>2787.799</v>
      </c>
      <c r="L14" s="119">
        <v>2818.416</v>
      </c>
      <c r="M14" s="119">
        <v>2854.613</v>
      </c>
      <c r="N14" s="119">
        <v>2923.21</v>
      </c>
      <c r="O14" s="119">
        <v>2955.404</v>
      </c>
      <c r="P14" s="119">
        <v>2982.499</v>
      </c>
      <c r="Q14" s="119">
        <v>3000.884</v>
      </c>
      <c r="R14" s="119">
        <v>3049.175</v>
      </c>
      <c r="S14" s="119">
        <v>3019.284</v>
      </c>
      <c r="T14" s="119">
        <v>3021.052</v>
      </c>
      <c r="U14" s="119">
        <v>3044.83</v>
      </c>
      <c r="V14" s="119">
        <v>3090.517</v>
      </c>
      <c r="W14" s="119">
        <v>3114.617</v>
      </c>
      <c r="X14" s="119">
        <v>3114.155</v>
      </c>
      <c r="Y14" s="119">
        <v>100.625</v>
      </c>
      <c r="Z14" s="119">
        <v>99.975</v>
      </c>
      <c r="AA14" s="119">
        <v>99.601</v>
      </c>
      <c r="AB14" s="119">
        <v>99.299</v>
      </c>
      <c r="AC14" s="119">
        <v>75.136</v>
      </c>
      <c r="AD14" s="119">
        <v>72.347</v>
      </c>
      <c r="AE14" s="119">
        <v>69.112</v>
      </c>
      <c r="AF14" s="119">
        <v>67.923</v>
      </c>
      <c r="AG14" s="119">
        <v>63.755</v>
      </c>
      <c r="AH14" s="119">
        <v>63.554</v>
      </c>
      <c r="AI14" s="119">
        <v>62.415</v>
      </c>
      <c r="AJ14" s="119">
        <v>62.382</v>
      </c>
      <c r="AK14" s="119">
        <v>61.52</v>
      </c>
      <c r="AL14" s="119">
        <v>61.523</v>
      </c>
      <c r="AM14" s="119">
        <v>61.498</v>
      </c>
    </row>
    <row r="15" spans="1:39" ht="12.75" outlineLevel="1">
      <c r="A15" s="296" t="s">
        <v>543</v>
      </c>
      <c r="B15" s="422" t="s">
        <v>31</v>
      </c>
      <c r="C15" s="422" t="s">
        <v>31</v>
      </c>
      <c r="D15" s="422" t="s">
        <v>31</v>
      </c>
      <c r="E15" s="422" t="s">
        <v>31</v>
      </c>
      <c r="F15" s="423">
        <v>154.668</v>
      </c>
      <c r="G15" s="423">
        <v>250.081</v>
      </c>
      <c r="H15" s="423">
        <v>342.926</v>
      </c>
      <c r="I15" s="423">
        <v>302.464</v>
      </c>
      <c r="J15" s="423">
        <v>356.806</v>
      </c>
      <c r="K15" s="423">
        <v>287.507</v>
      </c>
      <c r="L15" s="423">
        <v>251.2</v>
      </c>
      <c r="M15" s="423">
        <v>241.365</v>
      </c>
      <c r="N15" s="423">
        <v>241.735</v>
      </c>
      <c r="O15" s="423">
        <v>227.585</v>
      </c>
      <c r="P15" s="423">
        <v>224.96</v>
      </c>
      <c r="Q15" s="423">
        <v>240.526</v>
      </c>
      <c r="R15" s="423">
        <v>235.107</v>
      </c>
      <c r="S15" s="423">
        <v>222.511</v>
      </c>
      <c r="T15" s="491">
        <v>205.129</v>
      </c>
      <c r="U15" s="423">
        <v>223.849</v>
      </c>
      <c r="V15" s="423">
        <v>219.397</v>
      </c>
      <c r="W15" s="423">
        <v>202.487</v>
      </c>
      <c r="X15" s="423">
        <v>222.576</v>
      </c>
      <c r="Y15" s="423">
        <v>4.004</v>
      </c>
      <c r="Z15" s="423">
        <v>3.224</v>
      </c>
      <c r="AA15" s="423">
        <v>3.2</v>
      </c>
      <c r="AB15" s="568" t="s">
        <v>672</v>
      </c>
      <c r="AC15" s="568" t="s">
        <v>672</v>
      </c>
      <c r="AD15" s="568" t="s">
        <v>672</v>
      </c>
      <c r="AE15" s="568" t="s">
        <v>672</v>
      </c>
      <c r="AF15" s="568" t="s">
        <v>672</v>
      </c>
      <c r="AG15" s="568" t="s">
        <v>672</v>
      </c>
      <c r="AH15" s="568" t="s">
        <v>672</v>
      </c>
      <c r="AI15" s="568" t="s">
        <v>672</v>
      </c>
      <c r="AJ15" s="568" t="s">
        <v>672</v>
      </c>
      <c r="AK15" s="568" t="s">
        <v>672</v>
      </c>
      <c r="AL15" s="568" t="s">
        <v>672</v>
      </c>
      <c r="AM15" s="568" t="s">
        <v>672</v>
      </c>
    </row>
    <row r="16" spans="1:39" ht="12.75" outlineLevel="1">
      <c r="A16" s="78" t="s">
        <v>542</v>
      </c>
      <c r="B16" s="47" t="s">
        <v>31</v>
      </c>
      <c r="C16" s="47" t="s">
        <v>31</v>
      </c>
      <c r="D16" s="47" t="s">
        <v>31</v>
      </c>
      <c r="E16" s="47" t="s">
        <v>31</v>
      </c>
      <c r="F16" s="76">
        <v>0.002</v>
      </c>
      <c r="G16" s="76">
        <v>0</v>
      </c>
      <c r="H16" s="76">
        <v>0.001</v>
      </c>
      <c r="I16" s="76">
        <v>0.004</v>
      </c>
      <c r="J16" s="76">
        <v>0.034</v>
      </c>
      <c r="K16" s="76">
        <v>0.149</v>
      </c>
      <c r="L16" s="76">
        <v>0.137</v>
      </c>
      <c r="M16" s="76">
        <v>0.194</v>
      </c>
      <c r="N16" s="76">
        <v>0.327</v>
      </c>
      <c r="O16" s="76">
        <v>0.183</v>
      </c>
      <c r="P16" s="76">
        <v>0.398</v>
      </c>
      <c r="Q16" s="76">
        <v>0.365</v>
      </c>
      <c r="R16" s="76">
        <v>0.277</v>
      </c>
      <c r="S16" s="76">
        <v>0.492</v>
      </c>
      <c r="T16" s="76">
        <v>0.805</v>
      </c>
      <c r="U16" s="76">
        <v>1.039</v>
      </c>
      <c r="V16" s="76">
        <v>1.59</v>
      </c>
      <c r="W16" s="76">
        <v>2.189</v>
      </c>
      <c r="X16" s="76">
        <v>2.204</v>
      </c>
      <c r="Y16" s="76">
        <v>3.091</v>
      </c>
      <c r="Z16" s="76">
        <v>3.194</v>
      </c>
      <c r="AA16" s="76">
        <v>3.289</v>
      </c>
      <c r="AB16" s="188" t="s">
        <v>672</v>
      </c>
      <c r="AC16" s="188" t="s">
        <v>672</v>
      </c>
      <c r="AD16" s="188" t="s">
        <v>672</v>
      </c>
      <c r="AE16" s="188" t="s">
        <v>672</v>
      </c>
      <c r="AF16" s="188" t="s">
        <v>672</v>
      </c>
      <c r="AG16" s="188" t="s">
        <v>672</v>
      </c>
      <c r="AH16" s="188" t="s">
        <v>672</v>
      </c>
      <c r="AI16" s="188" t="s">
        <v>672</v>
      </c>
      <c r="AJ16" s="188" t="s">
        <v>672</v>
      </c>
      <c r="AK16" s="188" t="s">
        <v>672</v>
      </c>
      <c r="AL16" s="188" t="s">
        <v>672</v>
      </c>
      <c r="AM16" s="188" t="s">
        <v>672</v>
      </c>
    </row>
    <row r="17" spans="1:39" ht="12.75" outlineLevel="1">
      <c r="A17" s="29"/>
      <c r="B17" s="42"/>
      <c r="C17" s="42"/>
      <c r="D17" s="42"/>
      <c r="E17" s="42"/>
      <c r="F17" s="39"/>
      <c r="G17" s="39"/>
      <c r="H17" s="39"/>
      <c r="I17" s="39"/>
      <c r="J17" s="39"/>
      <c r="K17" s="39"/>
      <c r="L17" s="43"/>
      <c r="M17" s="39"/>
      <c r="N17" s="39"/>
      <c r="O17" s="39"/>
      <c r="P17" s="39"/>
      <c r="Q17" s="39"/>
      <c r="U17" s="508"/>
      <c r="V17" s="508"/>
      <c r="W17" s="508"/>
      <c r="X17" s="508"/>
      <c r="Y17" s="508"/>
      <c r="Z17" s="508"/>
      <c r="AA17" s="508"/>
      <c r="AB17" s="508"/>
      <c r="AC17" s="508"/>
      <c r="AD17" s="508"/>
      <c r="AE17" s="508"/>
      <c r="AF17" s="508"/>
      <c r="AG17" s="508"/>
      <c r="AH17" s="508"/>
      <c r="AI17" s="508"/>
      <c r="AJ17" s="508"/>
      <c r="AK17" s="508"/>
      <c r="AL17" s="508"/>
      <c r="AM17" s="508"/>
    </row>
    <row r="18" spans="1:39" ht="12.75">
      <c r="A18" s="149" t="s">
        <v>425</v>
      </c>
      <c r="B18" s="44"/>
      <c r="C18" s="45"/>
      <c r="D18" s="45"/>
      <c r="E18" s="297"/>
      <c r="F18" s="471"/>
      <c r="G18" s="471"/>
      <c r="H18" s="471"/>
      <c r="I18" s="471"/>
      <c r="J18" s="471"/>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row>
    <row r="19" spans="1:39" ht="39" customHeight="1">
      <c r="A19" s="408" t="s">
        <v>424</v>
      </c>
      <c r="B19" s="155"/>
      <c r="C19" s="155"/>
      <c r="D19" s="155"/>
      <c r="E19" s="155"/>
      <c r="F19" s="155"/>
      <c r="G19" s="155"/>
      <c r="H19" s="155"/>
      <c r="I19" s="155"/>
      <c r="J19" s="155"/>
      <c r="K19" s="155"/>
      <c r="L19" s="155"/>
      <c r="M19" s="155"/>
      <c r="N19" s="155"/>
      <c r="O19" s="155"/>
      <c r="P19" s="155"/>
      <c r="Q19" s="155"/>
      <c r="R19" s="155"/>
      <c r="S19" s="155"/>
      <c r="T19" s="155"/>
      <c r="U19" s="155"/>
      <c r="V19" s="155"/>
      <c r="W19" s="155"/>
      <c r="Y19" s="155"/>
      <c r="Z19" s="155"/>
      <c r="AA19" s="155"/>
      <c r="AB19" s="155"/>
      <c r="AC19" s="155"/>
      <c r="AD19" s="155"/>
      <c r="AE19" s="155"/>
      <c r="AF19" s="155"/>
      <c r="AG19" s="155"/>
      <c r="AH19" s="155"/>
      <c r="AI19" s="155"/>
      <c r="AJ19" s="155"/>
      <c r="AK19" s="155"/>
      <c r="AL19" s="155"/>
      <c r="AM19" s="155"/>
    </row>
    <row r="20" spans="1:39" ht="51">
      <c r="A20" s="408" t="s">
        <v>556</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row>
    <row r="21" spans="1:39" ht="25.5">
      <c r="A21" s="408" t="s">
        <v>754</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24" ht="38.25">
      <c r="A22" s="408" t="s">
        <v>623</v>
      </c>
      <c r="B22" s="93"/>
      <c r="C22" s="93"/>
      <c r="D22" s="93"/>
      <c r="E22" s="93"/>
      <c r="F22" s="93"/>
      <c r="G22" s="93"/>
      <c r="H22" s="93"/>
      <c r="I22" s="93"/>
      <c r="J22" s="93"/>
      <c r="K22" s="93"/>
      <c r="L22" s="93"/>
      <c r="M22" s="93"/>
      <c r="N22" s="93"/>
      <c r="O22" s="93"/>
      <c r="P22" s="93"/>
      <c r="Q22" s="93"/>
      <c r="R22" s="93"/>
      <c r="S22" s="93"/>
      <c r="T22" s="93"/>
      <c r="U22" s="93"/>
      <c r="V22" s="93"/>
      <c r="W22" s="93"/>
      <c r="X22" s="93"/>
    </row>
    <row r="24" spans="13:24" ht="12.75">
      <c r="M24" s="488"/>
      <c r="N24" s="488"/>
      <c r="O24" s="488"/>
      <c r="P24" s="488"/>
      <c r="Q24" s="488"/>
      <c r="R24" s="488"/>
      <c r="S24" s="488"/>
      <c r="T24" s="488"/>
      <c r="U24" s="488"/>
      <c r="V24" s="488"/>
      <c r="W24" s="488"/>
      <c r="X24" s="488"/>
    </row>
    <row r="25" spans="21:24" ht="12.75">
      <c r="U25" s="488"/>
      <c r="V25" s="488"/>
      <c r="W25" s="488"/>
      <c r="X25" s="488"/>
    </row>
    <row r="27" spans="16:24" ht="12.75">
      <c r="P27" s="509"/>
      <c r="Q27" s="509"/>
      <c r="R27" s="509"/>
      <c r="S27" s="509"/>
      <c r="T27" s="509"/>
      <c r="U27" s="509"/>
      <c r="V27" s="509"/>
      <c r="W27" s="509"/>
      <c r="X27" s="509"/>
    </row>
  </sheetData>
  <sheetProtection/>
  <mergeCells count="1">
    <mergeCell ref="AH1:AI1"/>
  </mergeCells>
  <hyperlinks>
    <hyperlink ref="AH1" location="Tartalom!A1" display="Vissza a tartalomjegyzékre"/>
    <hyperlink ref="P1" location="'Contents '!A1" display="Back to Contents"/>
  </hyperlinks>
  <printOptions/>
  <pageMargins left="0.7480314960629921" right="0.15748031496062992"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F0"/>
  </sheetPr>
  <dimension ref="A1:P15"/>
  <sheetViews>
    <sheetView zoomScalePageLayoutView="0" workbookViewId="0" topLeftCell="A1">
      <pane xSplit="1" ySplit="2" topLeftCell="F3" activePane="bottomRight" state="frozen"/>
      <selection pane="topLeft" activeCell="Y25" sqref="Y25"/>
      <selection pane="topRight" activeCell="Y25" sqref="Y25"/>
      <selection pane="bottomLeft" activeCell="Y25" sqref="Y25"/>
      <selection pane="bottomRight" activeCell="R12" sqref="R12"/>
    </sheetView>
  </sheetViews>
  <sheetFormatPr defaultColWidth="9.140625" defaultRowHeight="12.75"/>
  <cols>
    <col min="1" max="1" width="35.00390625" style="18" customWidth="1"/>
    <col min="2" max="12" width="7.7109375" style="18" customWidth="1"/>
    <col min="13" max="16384" width="9.140625" style="18" customWidth="1"/>
  </cols>
  <sheetData>
    <row r="1" spans="1:16" ht="62.25" customHeight="1">
      <c r="A1" s="60" t="s">
        <v>463</v>
      </c>
      <c r="H1" s="616"/>
      <c r="I1" s="616"/>
      <c r="N1" s="616" t="s">
        <v>44</v>
      </c>
      <c r="O1" s="616"/>
      <c r="P1" s="616"/>
    </row>
    <row r="2" spans="1:16" ht="24" customHeight="1">
      <c r="A2" s="412" t="s">
        <v>2</v>
      </c>
      <c r="B2" s="57" t="s">
        <v>10</v>
      </c>
      <c r="C2" s="54" t="s">
        <v>11</v>
      </c>
      <c r="D2" s="54" t="s">
        <v>12</v>
      </c>
      <c r="E2" s="54" t="s">
        <v>13</v>
      </c>
      <c r="F2" s="54" t="s">
        <v>9</v>
      </c>
      <c r="G2" s="54" t="s">
        <v>14</v>
      </c>
      <c r="H2" s="54" t="s">
        <v>15</v>
      </c>
      <c r="I2" s="54" t="s">
        <v>16</v>
      </c>
      <c r="J2" s="54" t="s">
        <v>70</v>
      </c>
      <c r="K2" s="54" t="s">
        <v>71</v>
      </c>
      <c r="L2" s="54" t="s">
        <v>482</v>
      </c>
      <c r="M2" s="54" t="s">
        <v>558</v>
      </c>
      <c r="N2" s="54" t="s">
        <v>625</v>
      </c>
      <c r="O2" s="54" t="s">
        <v>682</v>
      </c>
      <c r="P2" s="54" t="s">
        <v>761</v>
      </c>
    </row>
    <row r="3" spans="1:16" ht="12.75">
      <c r="A3" s="55" t="s">
        <v>510</v>
      </c>
      <c r="B3" s="58">
        <v>29.668507</v>
      </c>
      <c r="C3" s="48">
        <v>56.829564999999995</v>
      </c>
      <c r="D3" s="47">
        <v>77.51004199999998</v>
      </c>
      <c r="E3" s="47">
        <v>94.72034800000002</v>
      </c>
      <c r="F3" s="47">
        <v>111.557861</v>
      </c>
      <c r="G3" s="47">
        <v>159.440962</v>
      </c>
      <c r="H3" s="47">
        <v>211.27653</v>
      </c>
      <c r="I3" s="47">
        <v>242.147852</v>
      </c>
      <c r="J3" s="47">
        <v>275.7092279999999</v>
      </c>
      <c r="K3" s="47">
        <v>211.829078</v>
      </c>
      <c r="L3" s="47">
        <v>432.712537</v>
      </c>
      <c r="M3" s="47">
        <v>357.0712530000001</v>
      </c>
      <c r="N3" s="47">
        <v>292.833516</v>
      </c>
      <c r="O3" s="47">
        <v>3.1270640419999993</v>
      </c>
      <c r="P3" s="47">
        <v>0.552373979</v>
      </c>
    </row>
    <row r="4" spans="1:16" ht="26.25" customHeight="1">
      <c r="A4" s="56" t="s">
        <v>135</v>
      </c>
      <c r="B4" s="58">
        <v>0.000171</v>
      </c>
      <c r="C4" s="48">
        <v>0.007231</v>
      </c>
      <c r="D4" s="47">
        <v>0.035251000000000005</v>
      </c>
      <c r="E4" s="47">
        <v>0.052355</v>
      </c>
      <c r="F4" s="47">
        <v>0.054188</v>
      </c>
      <c r="G4" s="47">
        <v>0.074515</v>
      </c>
      <c r="H4" s="47">
        <v>0.09061799999999999</v>
      </c>
      <c r="I4" s="47">
        <v>0.11276399999999999</v>
      </c>
      <c r="J4" s="47">
        <v>0.13986400000000002</v>
      </c>
      <c r="K4" s="47">
        <v>0.137787</v>
      </c>
      <c r="L4" s="47">
        <v>0.115204</v>
      </c>
      <c r="M4" s="47">
        <v>0.06881200000000003</v>
      </c>
      <c r="N4" s="47">
        <v>0.10937800000000002</v>
      </c>
      <c r="O4" s="47">
        <v>0.009053462000000002</v>
      </c>
      <c r="P4" s="47" t="s">
        <v>672</v>
      </c>
    </row>
    <row r="5" spans="1:16" ht="12.75">
      <c r="A5" s="55" t="s">
        <v>136</v>
      </c>
      <c r="B5" s="58">
        <v>1.4009210000000003</v>
      </c>
      <c r="C5" s="48">
        <v>2.4284790000000003</v>
      </c>
      <c r="D5" s="47">
        <v>3.225434</v>
      </c>
      <c r="E5" s="47">
        <v>3.6820159999999995</v>
      </c>
      <c r="F5" s="47">
        <v>4.282636999999999</v>
      </c>
      <c r="G5" s="47">
        <v>3.989124</v>
      </c>
      <c r="H5" s="47">
        <v>3.0995909999999998</v>
      </c>
      <c r="I5" s="47">
        <v>3.258618</v>
      </c>
      <c r="J5" s="47">
        <v>3.4458119999999997</v>
      </c>
      <c r="K5" s="47">
        <v>1.702408</v>
      </c>
      <c r="L5" s="47">
        <v>4.340094999999999</v>
      </c>
      <c r="M5" s="47">
        <v>4.3973010000000015</v>
      </c>
      <c r="N5" s="47">
        <v>2.742632</v>
      </c>
      <c r="O5" s="47">
        <v>0.43808501300000013</v>
      </c>
      <c r="P5" s="47" t="s">
        <v>672</v>
      </c>
    </row>
    <row r="6" spans="1:16" ht="12.75">
      <c r="A6" s="56" t="s">
        <v>434</v>
      </c>
      <c r="B6" s="58">
        <v>1.0519159999999999</v>
      </c>
      <c r="C6" s="48">
        <v>1.659762</v>
      </c>
      <c r="D6" s="47">
        <v>2.023354</v>
      </c>
      <c r="E6" s="47">
        <v>2.355944</v>
      </c>
      <c r="F6" s="47">
        <v>2.85705</v>
      </c>
      <c r="G6" s="47">
        <v>2.7210360000000002</v>
      </c>
      <c r="H6" s="47">
        <v>2.151589</v>
      </c>
      <c r="I6" s="47">
        <v>2.248475</v>
      </c>
      <c r="J6" s="47">
        <v>2.379324</v>
      </c>
      <c r="K6" s="47">
        <v>0.962613</v>
      </c>
      <c r="L6" s="47">
        <v>3.1077390000000005</v>
      </c>
      <c r="M6" s="47">
        <v>3.320474</v>
      </c>
      <c r="N6" s="47">
        <v>1.899769</v>
      </c>
      <c r="O6" s="47">
        <v>0.222131748</v>
      </c>
      <c r="P6" s="47" t="s">
        <v>672</v>
      </c>
    </row>
    <row r="7" spans="1:16" ht="12.75">
      <c r="A7" s="55" t="s">
        <v>435</v>
      </c>
      <c r="B7" s="58">
        <v>0.349005</v>
      </c>
      <c r="C7" s="48">
        <v>0.768712</v>
      </c>
      <c r="D7" s="47">
        <v>1.20208</v>
      </c>
      <c r="E7" s="47">
        <v>1.3260720000000001</v>
      </c>
      <c r="F7" s="47">
        <v>1.425587</v>
      </c>
      <c r="G7" s="47">
        <v>1.2680879999999999</v>
      </c>
      <c r="H7" s="47">
        <v>0.9480019999999999</v>
      </c>
      <c r="I7" s="47">
        <v>1.010143</v>
      </c>
      <c r="J7" s="47">
        <v>1.066489</v>
      </c>
      <c r="K7" s="47">
        <v>0.739794</v>
      </c>
      <c r="L7" s="47">
        <v>1.2323559999999998</v>
      </c>
      <c r="M7" s="47">
        <v>1.076827</v>
      </c>
      <c r="N7" s="47">
        <v>0.8428629999999999</v>
      </c>
      <c r="O7" s="47">
        <v>0.21595326499999998</v>
      </c>
      <c r="P7" s="47" t="s">
        <v>672</v>
      </c>
    </row>
    <row r="8" spans="1:16" ht="12.75">
      <c r="A8" s="55" t="s">
        <v>134</v>
      </c>
      <c r="B8" s="58">
        <v>2.215607</v>
      </c>
      <c r="C8" s="48">
        <v>4.111606</v>
      </c>
      <c r="D8" s="47">
        <v>4.983244000000001</v>
      </c>
      <c r="E8" s="47">
        <v>4.87941</v>
      </c>
      <c r="F8" s="47">
        <v>6.126461</v>
      </c>
      <c r="G8" s="47">
        <v>7.855996</v>
      </c>
      <c r="H8" s="47">
        <v>10.621469</v>
      </c>
      <c r="I8" s="47">
        <v>10.754883</v>
      </c>
      <c r="J8" s="47">
        <v>12.698493999999998</v>
      </c>
      <c r="K8" s="47">
        <v>20.070601</v>
      </c>
      <c r="L8" s="47">
        <v>83.195427</v>
      </c>
      <c r="M8" s="47">
        <v>108.426115</v>
      </c>
      <c r="N8" s="47">
        <v>117.02095099999998</v>
      </c>
      <c r="O8" s="47">
        <v>7.254786171</v>
      </c>
      <c r="P8" s="47">
        <v>0.493331</v>
      </c>
    </row>
    <row r="9" spans="1:16" ht="12.75">
      <c r="A9" s="55" t="s">
        <v>26</v>
      </c>
      <c r="B9" s="58">
        <v>0.970751</v>
      </c>
      <c r="C9" s="48">
        <v>3.884174</v>
      </c>
      <c r="D9" s="47">
        <v>4.056452999999999</v>
      </c>
      <c r="E9" s="47">
        <v>4.122875</v>
      </c>
      <c r="F9" s="47">
        <v>4.790672</v>
      </c>
      <c r="G9" s="47">
        <v>5.907796</v>
      </c>
      <c r="H9" s="47">
        <v>8.577594</v>
      </c>
      <c r="I9" s="47">
        <v>9.583188</v>
      </c>
      <c r="J9" s="47">
        <v>10.694919</v>
      </c>
      <c r="K9" s="47">
        <v>6.212886999999999</v>
      </c>
      <c r="L9" s="47">
        <v>91.590353</v>
      </c>
      <c r="M9" s="47">
        <v>103.979032</v>
      </c>
      <c r="N9" s="47">
        <v>115.92118</v>
      </c>
      <c r="O9" s="47">
        <v>6.920401647000002</v>
      </c>
      <c r="P9" s="47">
        <v>0.10465747599999999</v>
      </c>
    </row>
    <row r="10" spans="1:16" ht="12.75">
      <c r="A10" s="162" t="s">
        <v>511</v>
      </c>
      <c r="B10" s="66">
        <v>34.255957</v>
      </c>
      <c r="C10" s="66">
        <v>67.261055</v>
      </c>
      <c r="D10" s="66">
        <v>79.843936</v>
      </c>
      <c r="E10" s="66">
        <v>97.698184</v>
      </c>
      <c r="F10" s="66">
        <v>114.558897</v>
      </c>
      <c r="G10" s="66">
        <v>161.55640100000002</v>
      </c>
      <c r="H10" s="66">
        <v>212.422864</v>
      </c>
      <c r="I10" s="66">
        <v>244.34753899999998</v>
      </c>
      <c r="J10" s="66">
        <v>277.29132899999996</v>
      </c>
      <c r="K10" s="66">
        <v>199.81155900000002</v>
      </c>
      <c r="L10" s="66">
        <v>445.562762</v>
      </c>
      <c r="M10" s="66">
        <v>357.090283</v>
      </c>
      <c r="N10" s="66">
        <v>294.58575499999995</v>
      </c>
      <c r="O10" s="66">
        <v>3.2398179929999995</v>
      </c>
      <c r="P10" s="66">
        <v>0.16370045500000002</v>
      </c>
    </row>
    <row r="11" spans="1:11" s="28" customFormat="1" ht="12.75">
      <c r="A11" s="49"/>
      <c r="B11" s="50"/>
      <c r="C11" s="50"/>
      <c r="D11" s="50"/>
      <c r="E11" s="50"/>
      <c r="F11" s="50"/>
      <c r="G11" s="50"/>
      <c r="H11" s="50"/>
      <c r="I11" s="50"/>
      <c r="J11" s="50"/>
      <c r="K11" s="50"/>
    </row>
    <row r="12" spans="1:16" ht="12.75">
      <c r="A12" s="149" t="s">
        <v>425</v>
      </c>
      <c r="B12" s="28"/>
      <c r="C12" s="28"/>
      <c r="D12" s="28"/>
      <c r="E12" s="28"/>
      <c r="F12" s="28"/>
      <c r="G12" s="28"/>
      <c r="H12" s="53"/>
      <c r="P12" s="93"/>
    </row>
    <row r="13" spans="1:11" ht="76.5">
      <c r="A13" s="408" t="s">
        <v>541</v>
      </c>
      <c r="K13" s="44"/>
    </row>
    <row r="14" spans="1:11" ht="51">
      <c r="A14" s="408" t="s">
        <v>513</v>
      </c>
      <c r="K14" s="44"/>
    </row>
    <row r="15" ht="12.75">
      <c r="A15" s="26"/>
    </row>
  </sheetData>
  <sheetProtection/>
  <mergeCells count="2">
    <mergeCell ref="H1:I1"/>
    <mergeCell ref="N1:P1"/>
  </mergeCells>
  <hyperlinks>
    <hyperlink ref="N1" location="Tartalom!A1" display="Vissza a tartalomjegyzékre"/>
  </hyperlinks>
  <printOptions/>
  <pageMargins left="0.31496062992125984" right="0.15748031496062992" top="0.984251968503937" bottom="0.984251968503937" header="0.5118110236220472" footer="0.5118110236220472"/>
  <pageSetup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tabColor rgb="FF00B0F0"/>
  </sheetPr>
  <dimension ref="A1:AC16"/>
  <sheetViews>
    <sheetView zoomScalePageLayoutView="0" workbookViewId="0" topLeftCell="A1">
      <pane xSplit="1" ySplit="2" topLeftCell="T3" activePane="bottomRight" state="frozen"/>
      <selection pane="topLeft" activeCell="Y25" sqref="Y25"/>
      <selection pane="topRight" activeCell="Y25" sqref="Y25"/>
      <selection pane="bottomLeft" activeCell="Y25" sqref="Y25"/>
      <selection pane="bottomRight" activeCell="AD2" sqref="AD2"/>
    </sheetView>
  </sheetViews>
  <sheetFormatPr defaultColWidth="9.140625" defaultRowHeight="12.75" outlineLevelCol="1"/>
  <cols>
    <col min="1" max="1" width="45.00390625" style="18" customWidth="1"/>
    <col min="2" max="2" width="10.57421875" style="18" hidden="1" customWidth="1" outlineLevel="1"/>
    <col min="3" max="3" width="9.8515625" style="18" hidden="1" customWidth="1" outlineLevel="1"/>
    <col min="4" max="4" width="11.7109375" style="18" hidden="1" customWidth="1" outlineLevel="1"/>
    <col min="5" max="5" width="12.57421875" style="18" customWidth="1" collapsed="1"/>
    <col min="6" max="7" width="10.140625" style="18" hidden="1" customWidth="1" outlineLevel="1"/>
    <col min="8" max="8" width="12.57421875" style="18" hidden="1" customWidth="1" outlineLevel="1"/>
    <col min="9" max="9" width="10.140625" style="18" customWidth="1" collapsed="1"/>
    <col min="10" max="11" width="10.140625" style="18" customWidth="1"/>
    <col min="12" max="12" width="12.57421875" style="18" customWidth="1"/>
    <col min="13" max="14" width="10.140625" style="28" customWidth="1"/>
    <col min="15" max="16384" width="9.140625" style="18" customWidth="1"/>
  </cols>
  <sheetData>
    <row r="1" spans="1:25" ht="63" customHeight="1">
      <c r="A1" s="61" t="s">
        <v>464</v>
      </c>
      <c r="C1" s="28"/>
      <c r="D1" s="415"/>
      <c r="E1" s="619"/>
      <c r="F1" s="619"/>
      <c r="I1" s="485"/>
      <c r="J1" s="485"/>
      <c r="K1" s="485"/>
      <c r="L1" s="485"/>
      <c r="X1" s="615" t="s">
        <v>44</v>
      </c>
      <c r="Y1" s="615"/>
    </row>
    <row r="2" spans="1:29" ht="44.25" customHeight="1">
      <c r="A2" s="412" t="s">
        <v>2</v>
      </c>
      <c r="B2" s="54" t="s">
        <v>249</v>
      </c>
      <c r="C2" s="54" t="s">
        <v>250</v>
      </c>
      <c r="D2" s="54" t="s">
        <v>358</v>
      </c>
      <c r="E2" s="54" t="s">
        <v>373</v>
      </c>
      <c r="F2" s="54" t="s">
        <v>418</v>
      </c>
      <c r="G2" s="54" t="s">
        <v>487</v>
      </c>
      <c r="H2" s="54" t="s">
        <v>502</v>
      </c>
      <c r="I2" s="54" t="s">
        <v>373</v>
      </c>
      <c r="J2" s="54" t="s">
        <v>544</v>
      </c>
      <c r="K2" s="54" t="s">
        <v>559</v>
      </c>
      <c r="L2" s="54" t="s">
        <v>568</v>
      </c>
      <c r="M2" s="54" t="s">
        <v>606</v>
      </c>
      <c r="N2" s="54" t="s">
        <v>614</v>
      </c>
      <c r="O2" s="54" t="s">
        <v>630</v>
      </c>
      <c r="P2" s="54" t="s">
        <v>639</v>
      </c>
      <c r="Q2" s="560" t="s">
        <v>656</v>
      </c>
      <c r="R2" s="54" t="s">
        <v>670</v>
      </c>
      <c r="S2" s="570" t="s">
        <v>683</v>
      </c>
      <c r="T2" s="54" t="s">
        <v>709</v>
      </c>
      <c r="U2" s="579" t="s">
        <v>717</v>
      </c>
      <c r="V2" s="582" t="s">
        <v>736</v>
      </c>
      <c r="W2" s="593" t="s">
        <v>765</v>
      </c>
      <c r="X2" s="556" t="s">
        <v>773</v>
      </c>
      <c r="Y2" s="556" t="s">
        <v>790</v>
      </c>
      <c r="Z2" s="601" t="s">
        <v>804</v>
      </c>
      <c r="AA2" s="606" t="s">
        <v>820</v>
      </c>
      <c r="AB2" s="611" t="s">
        <v>833</v>
      </c>
      <c r="AC2" s="613" t="s">
        <v>843</v>
      </c>
    </row>
    <row r="3" spans="1:29" ht="12.75">
      <c r="A3" s="64" t="s">
        <v>731</v>
      </c>
      <c r="B3" s="65">
        <v>84.233593</v>
      </c>
      <c r="C3" s="66">
        <v>175.38883400000003</v>
      </c>
      <c r="D3" s="66">
        <v>259.366876</v>
      </c>
      <c r="E3" s="66">
        <v>357.436453</v>
      </c>
      <c r="F3" s="66">
        <v>85.809043</v>
      </c>
      <c r="G3" s="66">
        <v>170.07765</v>
      </c>
      <c r="H3" s="66">
        <v>250.23722900000004</v>
      </c>
      <c r="I3" s="66">
        <v>327.51082999999994</v>
      </c>
      <c r="J3" s="66">
        <v>65.12291400000001</v>
      </c>
      <c r="K3" s="66">
        <v>146.54937800000002</v>
      </c>
      <c r="L3" s="66">
        <v>229.90287399999997</v>
      </c>
      <c r="M3" s="66">
        <v>264.649217</v>
      </c>
      <c r="N3" s="66">
        <v>-5.014687000000001</v>
      </c>
      <c r="O3" s="66">
        <v>-19.398535</v>
      </c>
      <c r="P3" s="66">
        <v>-14.789017498999998</v>
      </c>
      <c r="Q3" s="66">
        <v>-8.768880071000002</v>
      </c>
      <c r="R3" s="66">
        <v>0.714152</v>
      </c>
      <c r="S3" s="66">
        <v>2.9663820000000003</v>
      </c>
      <c r="T3" s="66">
        <v>2.046204</v>
      </c>
      <c r="U3" s="66">
        <v>0.916333</v>
      </c>
      <c r="V3" s="66">
        <v>-0.08789199999999998</v>
      </c>
      <c r="W3" s="66">
        <v>0.2787153339999975</v>
      </c>
      <c r="X3" s="66">
        <v>0.303076334</v>
      </c>
      <c r="Y3" s="66">
        <v>-0.157427666</v>
      </c>
      <c r="Z3" s="66">
        <v>0.159289</v>
      </c>
      <c r="AA3" s="66">
        <v>0.5779369999999999</v>
      </c>
      <c r="AB3" s="66">
        <v>0.585687</v>
      </c>
      <c r="AC3" s="66">
        <v>0.767966</v>
      </c>
    </row>
    <row r="4" spans="1:29" ht="25.5">
      <c r="A4" s="67" t="s">
        <v>368</v>
      </c>
      <c r="B4" s="343">
        <v>31.348592999999997</v>
      </c>
      <c r="C4" s="344">
        <v>55.106049000000006</v>
      </c>
      <c r="D4" s="344">
        <v>34.36830799999999</v>
      </c>
      <c r="E4" s="344">
        <v>-3.6947590000000017</v>
      </c>
      <c r="F4" s="344">
        <v>46.486376000000014</v>
      </c>
      <c r="G4" s="344">
        <v>70.232893</v>
      </c>
      <c r="H4" s="344">
        <v>19.162983000000004</v>
      </c>
      <c r="I4" s="344">
        <v>5.914205</v>
      </c>
      <c r="J4" s="344">
        <v>29.584972999999994</v>
      </c>
      <c r="K4" s="344">
        <v>49.15522699999999</v>
      </c>
      <c r="L4" s="344">
        <v>50.002582</v>
      </c>
      <c r="M4" s="344">
        <v>-30.765402000000005</v>
      </c>
      <c r="N4" s="344">
        <v>-15.082521</v>
      </c>
      <c r="O4" s="344">
        <v>-36.45181199999999</v>
      </c>
      <c r="P4" s="344">
        <v>-35.090532499000005</v>
      </c>
      <c r="Q4" s="344">
        <v>-33.192591070999995</v>
      </c>
      <c r="R4" s="571" t="s">
        <v>672</v>
      </c>
      <c r="S4" s="571" t="s">
        <v>672</v>
      </c>
      <c r="T4" s="571" t="s">
        <v>672</v>
      </c>
      <c r="U4" s="571" t="s">
        <v>672</v>
      </c>
      <c r="V4" s="571" t="s">
        <v>672</v>
      </c>
      <c r="W4" s="571" t="s">
        <v>672</v>
      </c>
      <c r="X4" s="571" t="s">
        <v>672</v>
      </c>
      <c r="Y4" s="571" t="s">
        <v>737</v>
      </c>
      <c r="Z4" s="571" t="s">
        <v>737</v>
      </c>
      <c r="AA4" s="571" t="s">
        <v>737</v>
      </c>
      <c r="AB4" s="571" t="s">
        <v>737</v>
      </c>
      <c r="AC4" s="571" t="s">
        <v>737</v>
      </c>
    </row>
    <row r="5" spans="1:29" ht="25.5">
      <c r="A5" s="68" t="s">
        <v>91</v>
      </c>
      <c r="B5" s="343">
        <v>48.340239000000004</v>
      </c>
      <c r="C5" s="344">
        <v>110.948738</v>
      </c>
      <c r="D5" s="345">
        <v>211.16421499999996</v>
      </c>
      <c r="E5" s="345">
        <v>341.29325</v>
      </c>
      <c r="F5" s="345">
        <v>34.867312</v>
      </c>
      <c r="G5" s="345">
        <v>91.46115</v>
      </c>
      <c r="H5" s="345">
        <v>218.40128600000008</v>
      </c>
      <c r="I5" s="345">
        <v>304.35429100000005</v>
      </c>
      <c r="J5" s="345">
        <v>31.106626000000002</v>
      </c>
      <c r="K5" s="345">
        <v>88.222857</v>
      </c>
      <c r="L5" s="345">
        <v>165.95606199999997</v>
      </c>
      <c r="M5" s="345">
        <v>279.2488180000001</v>
      </c>
      <c r="N5" s="345">
        <v>9.618788999999998</v>
      </c>
      <c r="O5" s="345">
        <v>12.971426999999998</v>
      </c>
      <c r="P5" s="345">
        <v>12.880667</v>
      </c>
      <c r="Q5" s="345">
        <v>12.093243</v>
      </c>
      <c r="R5" s="345">
        <v>-0.0039650000000000015</v>
      </c>
      <c r="S5" s="572">
        <v>-0.053655999999999995</v>
      </c>
      <c r="T5" s="572">
        <v>-0.015175000000000006</v>
      </c>
      <c r="U5" s="572">
        <v>0.05059699999999999</v>
      </c>
      <c r="V5" s="572">
        <v>0.039558</v>
      </c>
      <c r="W5" s="572">
        <v>0.07772000000000001</v>
      </c>
      <c r="X5" s="572">
        <v>0.140767</v>
      </c>
      <c r="Y5" s="572">
        <v>0.167682</v>
      </c>
      <c r="Z5" s="572">
        <v>0.058072</v>
      </c>
      <c r="AA5" s="572">
        <v>0.127332</v>
      </c>
      <c r="AB5" s="572">
        <v>0.169656</v>
      </c>
      <c r="AC5" s="572">
        <v>0.226132</v>
      </c>
    </row>
    <row r="6" spans="1:29" ht="12.75">
      <c r="A6" s="69" t="s">
        <v>92</v>
      </c>
      <c r="B6" s="58">
        <v>46.218694</v>
      </c>
      <c r="C6" s="47">
        <v>96.67379099999998</v>
      </c>
      <c r="D6" s="48">
        <v>199.41680399999998</v>
      </c>
      <c r="E6" s="48">
        <v>331.18049099999996</v>
      </c>
      <c r="F6" s="48">
        <v>34.298944000000006</v>
      </c>
      <c r="G6" s="48">
        <v>95.21433400000002</v>
      </c>
      <c r="H6" s="48">
        <v>220.73483299999998</v>
      </c>
      <c r="I6" s="48">
        <v>303.5450590000001</v>
      </c>
      <c r="J6" s="48">
        <v>27.683280999999997</v>
      </c>
      <c r="K6" s="48">
        <v>83.99844499999999</v>
      </c>
      <c r="L6" s="48">
        <v>174.02838500000001</v>
      </c>
      <c r="M6" s="48">
        <v>277.061372</v>
      </c>
      <c r="N6" s="48">
        <v>10.642354</v>
      </c>
      <c r="O6" s="48">
        <v>12.780134000000002</v>
      </c>
      <c r="P6" s="48">
        <v>12.756724000000002</v>
      </c>
      <c r="Q6" s="48">
        <v>11.880204</v>
      </c>
      <c r="R6" s="48" t="s">
        <v>672</v>
      </c>
      <c r="S6" s="571" t="s">
        <v>672</v>
      </c>
      <c r="T6" s="571" t="s">
        <v>672</v>
      </c>
      <c r="U6" s="571" t="s">
        <v>672</v>
      </c>
      <c r="V6" s="571" t="s">
        <v>737</v>
      </c>
      <c r="W6" s="571" t="s">
        <v>737</v>
      </c>
      <c r="X6" s="571" t="s">
        <v>737</v>
      </c>
      <c r="Y6" s="571" t="s">
        <v>737</v>
      </c>
      <c r="Z6" s="571" t="s">
        <v>737</v>
      </c>
      <c r="AA6" s="571" t="s">
        <v>737</v>
      </c>
      <c r="AB6" s="571" t="s">
        <v>737</v>
      </c>
      <c r="AC6" s="571"/>
    </row>
    <row r="7" spans="1:29" ht="12.75">
      <c r="A7" s="69" t="s">
        <v>93</v>
      </c>
      <c r="B7" s="58">
        <v>0.43939999999999996</v>
      </c>
      <c r="C7" s="47">
        <v>1.77204</v>
      </c>
      <c r="D7" s="47">
        <v>2.706839</v>
      </c>
      <c r="E7" s="47">
        <v>3.966934</v>
      </c>
      <c r="F7" s="47">
        <v>0.8311770000000002</v>
      </c>
      <c r="G7" s="47">
        <v>1.6070820000000001</v>
      </c>
      <c r="H7" s="47">
        <v>3.036346</v>
      </c>
      <c r="I7" s="47">
        <v>3.90256</v>
      </c>
      <c r="J7" s="47">
        <v>0.5986630000000001</v>
      </c>
      <c r="K7" s="47">
        <v>0.9725339999999999</v>
      </c>
      <c r="L7" s="47">
        <v>1.6008049999999998</v>
      </c>
      <c r="M7" s="47">
        <v>2.443405</v>
      </c>
      <c r="N7" s="47">
        <v>0.28619</v>
      </c>
      <c r="O7" s="47">
        <v>0.43510800000000005</v>
      </c>
      <c r="P7" s="47">
        <v>0.4358630000000001</v>
      </c>
      <c r="Q7" s="47">
        <v>0.4397660000000001</v>
      </c>
      <c r="R7" s="47" t="s">
        <v>672</v>
      </c>
      <c r="S7" s="571" t="s">
        <v>672</v>
      </c>
      <c r="T7" s="571" t="s">
        <v>672</v>
      </c>
      <c r="U7" s="571" t="s">
        <v>672</v>
      </c>
      <c r="V7" s="571" t="s">
        <v>737</v>
      </c>
      <c r="W7" s="571" t="s">
        <v>737</v>
      </c>
      <c r="X7" s="571" t="s">
        <v>737</v>
      </c>
      <c r="Y7" s="571" t="s">
        <v>737</v>
      </c>
      <c r="Z7" s="571" t="s">
        <v>737</v>
      </c>
      <c r="AA7" s="571" t="s">
        <v>737</v>
      </c>
      <c r="AB7" s="571" t="s">
        <v>737</v>
      </c>
      <c r="AC7" s="571"/>
    </row>
    <row r="8" spans="1:29" ht="30" customHeight="1">
      <c r="A8" s="71" t="s">
        <v>437</v>
      </c>
      <c r="B8" s="58">
        <v>0.256582</v>
      </c>
      <c r="C8" s="47">
        <v>1.4232679999999998</v>
      </c>
      <c r="D8" s="47">
        <v>2.133271</v>
      </c>
      <c r="E8" s="47">
        <v>2.84896</v>
      </c>
      <c r="F8" s="47">
        <v>0.6527960000000002</v>
      </c>
      <c r="G8" s="47">
        <v>1.311324</v>
      </c>
      <c r="H8" s="47">
        <v>2.313096</v>
      </c>
      <c r="I8" s="47">
        <v>2.9560939999999998</v>
      </c>
      <c r="J8" s="47">
        <v>0.45154600000000006</v>
      </c>
      <c r="K8" s="47">
        <v>0.7093490000000001</v>
      </c>
      <c r="L8" s="47">
        <v>1.1305150000000002</v>
      </c>
      <c r="M8" s="47">
        <v>1.714131</v>
      </c>
      <c r="N8" s="47">
        <v>0.178915</v>
      </c>
      <c r="O8" s="47">
        <v>0.23068400000000006</v>
      </c>
      <c r="P8" s="47">
        <v>0.22972400000000004</v>
      </c>
      <c r="Q8" s="47">
        <v>0.223949</v>
      </c>
      <c r="R8" s="47" t="s">
        <v>672</v>
      </c>
      <c r="S8" s="571" t="s">
        <v>672</v>
      </c>
      <c r="T8" s="571" t="s">
        <v>672</v>
      </c>
      <c r="U8" s="571" t="s">
        <v>672</v>
      </c>
      <c r="V8" s="571" t="s">
        <v>737</v>
      </c>
      <c r="W8" s="571" t="s">
        <v>737</v>
      </c>
      <c r="X8" s="571" t="s">
        <v>737</v>
      </c>
      <c r="Y8" s="571" t="s">
        <v>737</v>
      </c>
      <c r="Z8" s="571" t="s">
        <v>737</v>
      </c>
      <c r="AA8" s="571" t="s">
        <v>737</v>
      </c>
      <c r="AB8" s="571" t="s">
        <v>737</v>
      </c>
      <c r="AC8" s="571"/>
    </row>
    <row r="9" spans="1:29" ht="12.75">
      <c r="A9" s="71" t="s">
        <v>518</v>
      </c>
      <c r="B9" s="58">
        <v>0.18281799999999998</v>
      </c>
      <c r="C9" s="47">
        <v>0.348772</v>
      </c>
      <c r="D9" s="47">
        <v>0.573568</v>
      </c>
      <c r="E9" s="47">
        <v>1.117974</v>
      </c>
      <c r="F9" s="47">
        <v>0.178381</v>
      </c>
      <c r="G9" s="47">
        <v>0.295758</v>
      </c>
      <c r="H9" s="47">
        <v>0.7232500000000003</v>
      </c>
      <c r="I9" s="47">
        <v>0.946466</v>
      </c>
      <c r="J9" s="47">
        <v>0.147117</v>
      </c>
      <c r="K9" s="47">
        <v>0.26318499999999995</v>
      </c>
      <c r="L9" s="47">
        <v>0.47029</v>
      </c>
      <c r="M9" s="47">
        <v>0.729274</v>
      </c>
      <c r="N9" s="47">
        <v>0.107275</v>
      </c>
      <c r="O9" s="47">
        <v>0.204424</v>
      </c>
      <c r="P9" s="47">
        <v>0.20613899999999996</v>
      </c>
      <c r="Q9" s="47">
        <v>0.215817</v>
      </c>
      <c r="R9" s="47" t="s">
        <v>672</v>
      </c>
      <c r="S9" s="571" t="s">
        <v>672</v>
      </c>
      <c r="T9" s="571" t="s">
        <v>672</v>
      </c>
      <c r="U9" s="571" t="s">
        <v>672</v>
      </c>
      <c r="V9" s="571" t="s">
        <v>737</v>
      </c>
      <c r="W9" s="571" t="s">
        <v>737</v>
      </c>
      <c r="X9" s="571" t="s">
        <v>737</v>
      </c>
      <c r="Y9" s="571" t="s">
        <v>737</v>
      </c>
      <c r="Z9" s="571" t="s">
        <v>737</v>
      </c>
      <c r="AA9" s="571" t="s">
        <v>737</v>
      </c>
      <c r="AB9" s="571" t="s">
        <v>737</v>
      </c>
      <c r="AC9" s="571"/>
    </row>
    <row r="10" spans="1:29" ht="19.5" customHeight="1">
      <c r="A10" s="69" t="s">
        <v>94</v>
      </c>
      <c r="B10" s="58">
        <v>20.451335</v>
      </c>
      <c r="C10" s="47">
        <v>22.402105</v>
      </c>
      <c r="D10" s="47">
        <v>56.296329</v>
      </c>
      <c r="E10" s="47">
        <v>79.578221</v>
      </c>
      <c r="F10" s="47">
        <v>13.760615</v>
      </c>
      <c r="G10" s="47">
        <v>25.128813</v>
      </c>
      <c r="H10" s="47">
        <v>75.235359</v>
      </c>
      <c r="I10" s="47">
        <v>109.553346</v>
      </c>
      <c r="J10" s="47">
        <v>30.646440000000005</v>
      </c>
      <c r="K10" s="47">
        <v>35.655288999999996</v>
      </c>
      <c r="L10" s="47">
        <v>79.261597</v>
      </c>
      <c r="M10" s="47">
        <v>117.778418</v>
      </c>
      <c r="N10" s="47">
        <v>5.037484999999999</v>
      </c>
      <c r="O10" s="47">
        <v>7.546183999999999</v>
      </c>
      <c r="P10" s="47">
        <v>7.308871</v>
      </c>
      <c r="Q10" s="47">
        <v>7.130545</v>
      </c>
      <c r="R10" s="47" t="s">
        <v>672</v>
      </c>
      <c r="S10" s="571" t="s">
        <v>672</v>
      </c>
      <c r="T10" s="571" t="s">
        <v>672</v>
      </c>
      <c r="U10" s="571" t="s">
        <v>672</v>
      </c>
      <c r="V10" s="571" t="s">
        <v>737</v>
      </c>
      <c r="W10" s="571" t="s">
        <v>737</v>
      </c>
      <c r="X10" s="571" t="s">
        <v>737</v>
      </c>
      <c r="Y10" s="571" t="s">
        <v>737</v>
      </c>
      <c r="Z10" s="571" t="s">
        <v>737</v>
      </c>
      <c r="AA10" s="571" t="s">
        <v>737</v>
      </c>
      <c r="AB10" s="571" t="s">
        <v>737</v>
      </c>
      <c r="AC10" s="571"/>
    </row>
    <row r="11" spans="1:29" ht="12.75">
      <c r="A11" s="70" t="s">
        <v>95</v>
      </c>
      <c r="B11" s="47">
        <v>22.133480000000002</v>
      </c>
      <c r="C11" s="47">
        <v>34.90501199999999</v>
      </c>
      <c r="D11" s="47">
        <v>65.336901</v>
      </c>
      <c r="E11" s="47">
        <v>85.72404599999999</v>
      </c>
      <c r="F11" s="47">
        <v>13.497806</v>
      </c>
      <c r="G11" s="47">
        <v>19.768547</v>
      </c>
      <c r="H11" s="47">
        <v>69.86546599999998</v>
      </c>
      <c r="I11" s="47">
        <v>106.46001799999998</v>
      </c>
      <c r="J11" s="47">
        <v>33.471122</v>
      </c>
      <c r="K11" s="47">
        <v>38.907167</v>
      </c>
      <c r="L11" s="47">
        <v>69.588469</v>
      </c>
      <c r="M11" s="47">
        <v>117.52245900000001</v>
      </c>
      <c r="N11" s="47">
        <v>3.7277299999999998</v>
      </c>
      <c r="O11" s="47">
        <v>7.302369</v>
      </c>
      <c r="P11" s="47">
        <v>6.996950999999999</v>
      </c>
      <c r="Q11" s="47">
        <v>6.903818</v>
      </c>
      <c r="R11" s="47" t="s">
        <v>672</v>
      </c>
      <c r="S11" s="571" t="s">
        <v>672</v>
      </c>
      <c r="T11" s="571" t="s">
        <v>672</v>
      </c>
      <c r="U11" s="571" t="s">
        <v>672</v>
      </c>
      <c r="V11" s="571" t="s">
        <v>737</v>
      </c>
      <c r="W11" s="571" t="s">
        <v>737</v>
      </c>
      <c r="X11" s="571" t="s">
        <v>737</v>
      </c>
      <c r="Y11" s="571" t="s">
        <v>737</v>
      </c>
      <c r="Z11" s="571" t="s">
        <v>737</v>
      </c>
      <c r="AA11" s="571" t="s">
        <v>737</v>
      </c>
      <c r="AB11" s="571" t="s">
        <v>737</v>
      </c>
      <c r="AC11" s="571"/>
    </row>
    <row r="13" spans="1:6" ht="12.75">
      <c r="A13" s="18" t="s">
        <v>733</v>
      </c>
      <c r="B13" s="72"/>
      <c r="C13" s="44"/>
      <c r="D13" s="44"/>
      <c r="E13" s="44"/>
      <c r="F13" s="44"/>
    </row>
    <row r="14" spans="1:2" ht="51">
      <c r="A14" s="26" t="s">
        <v>732</v>
      </c>
      <c r="B14" s="72"/>
    </row>
    <row r="15" ht="12.75">
      <c r="B15" s="72"/>
    </row>
    <row r="16" ht="12.75">
      <c r="B16" s="72"/>
    </row>
  </sheetData>
  <sheetProtection/>
  <mergeCells count="2">
    <mergeCell ref="E1:F1"/>
    <mergeCell ref="X1:Y1"/>
  </mergeCells>
  <hyperlinks>
    <hyperlink ref="X1" location="Tartalom!A1" display="Vissza a tartalomjegyzékre"/>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F0"/>
    <outlinePr summaryBelow="0"/>
  </sheetPr>
  <dimension ref="A1:P9"/>
  <sheetViews>
    <sheetView zoomScalePageLayoutView="0" workbookViewId="0" topLeftCell="A1">
      <pane xSplit="1" ySplit="2" topLeftCell="E3" activePane="bottomRight" state="frozen"/>
      <selection pane="topLeft" activeCell="Y25" sqref="Y25"/>
      <selection pane="topRight" activeCell="Y25" sqref="Y25"/>
      <selection pane="bottomLeft" activeCell="Y25" sqref="Y25"/>
      <selection pane="bottomRight" activeCell="R7" sqref="R7"/>
    </sheetView>
  </sheetViews>
  <sheetFormatPr defaultColWidth="9.140625" defaultRowHeight="12.75"/>
  <cols>
    <col min="1" max="1" width="44.8515625" style="18" customWidth="1"/>
    <col min="2" max="12" width="6.7109375" style="18" customWidth="1"/>
    <col min="13" max="13" width="6.8515625" style="18" customWidth="1"/>
    <col min="14" max="14" width="6.7109375" style="18" customWidth="1"/>
    <col min="15" max="16" width="6.00390625" style="18" customWidth="1"/>
    <col min="17" max="16384" width="9.140625" style="18" customWidth="1"/>
  </cols>
  <sheetData>
    <row r="1" spans="1:15" ht="65.25" customHeight="1">
      <c r="A1" s="59" t="s">
        <v>493</v>
      </c>
      <c r="B1" s="80"/>
      <c r="C1" s="81"/>
      <c r="D1" s="81"/>
      <c r="E1" s="81"/>
      <c r="F1" s="82"/>
      <c r="G1" s="83"/>
      <c r="H1" s="616"/>
      <c r="I1" s="616"/>
      <c r="K1" s="247"/>
      <c r="N1" s="532" t="s">
        <v>44</v>
      </c>
      <c r="O1" s="221"/>
    </row>
    <row r="2" spans="1:16" ht="24" customHeight="1">
      <c r="A2" s="412" t="s">
        <v>2</v>
      </c>
      <c r="B2" s="54" t="s">
        <v>10</v>
      </c>
      <c r="C2" s="54" t="s">
        <v>11</v>
      </c>
      <c r="D2" s="54" t="s">
        <v>12</v>
      </c>
      <c r="E2" s="54" t="s">
        <v>13</v>
      </c>
      <c r="F2" s="54" t="s">
        <v>9</v>
      </c>
      <c r="G2" s="54" t="s">
        <v>14</v>
      </c>
      <c r="H2" s="54" t="s">
        <v>15</v>
      </c>
      <c r="I2" s="54" t="s">
        <v>16</v>
      </c>
      <c r="J2" s="54" t="s">
        <v>70</v>
      </c>
      <c r="K2" s="54" t="s">
        <v>71</v>
      </c>
      <c r="L2" s="54" t="s">
        <v>482</v>
      </c>
      <c r="M2" s="54" t="s">
        <v>558</v>
      </c>
      <c r="N2" s="54" t="s">
        <v>625</v>
      </c>
      <c r="O2" s="570" t="s">
        <v>682</v>
      </c>
      <c r="P2" s="593" t="s">
        <v>761</v>
      </c>
    </row>
    <row r="3" spans="1:16" ht="17.25" customHeight="1">
      <c r="A3" s="78" t="s">
        <v>380</v>
      </c>
      <c r="B3" s="75">
        <v>0</v>
      </c>
      <c r="C3" s="76">
        <v>0.00026700000000000004</v>
      </c>
      <c r="D3" s="76">
        <v>0.012065</v>
      </c>
      <c r="E3" s="76">
        <v>0.059308</v>
      </c>
      <c r="F3" s="77">
        <v>0.14821299999999998</v>
      </c>
      <c r="G3" s="76">
        <v>0.22410199999999997</v>
      </c>
      <c r="H3" s="75">
        <v>0.32370299999999996</v>
      </c>
      <c r="I3" s="76">
        <v>0.6211139999999999</v>
      </c>
      <c r="J3" s="76">
        <v>1.028777</v>
      </c>
      <c r="K3" s="76">
        <v>1.737625</v>
      </c>
      <c r="L3" s="76">
        <v>2.8381939999999997</v>
      </c>
      <c r="M3" s="76">
        <v>3.6008590000000003</v>
      </c>
      <c r="N3" s="76">
        <v>4.170389</v>
      </c>
      <c r="O3" s="76">
        <v>3.119473000000001</v>
      </c>
      <c r="P3" s="76">
        <v>0.704963</v>
      </c>
    </row>
    <row r="4" spans="1:16" ht="17.25" customHeight="1">
      <c r="A4" s="78" t="s">
        <v>382</v>
      </c>
      <c r="B4" s="76">
        <v>0</v>
      </c>
      <c r="C4" s="76">
        <v>0.001454</v>
      </c>
      <c r="D4" s="76">
        <v>0.01111</v>
      </c>
      <c r="E4" s="76">
        <v>0.026483</v>
      </c>
      <c r="F4" s="76">
        <v>0.069246</v>
      </c>
      <c r="G4" s="76">
        <v>0.109416</v>
      </c>
      <c r="H4" s="76">
        <v>0.189637</v>
      </c>
      <c r="I4" s="76">
        <v>0.335667</v>
      </c>
      <c r="J4" s="76">
        <v>0.424945</v>
      </c>
      <c r="K4" s="76">
        <v>0.838212</v>
      </c>
      <c r="L4" s="76">
        <v>0.9378110000000001</v>
      </c>
      <c r="M4" s="76">
        <v>1.2658509999999998</v>
      </c>
      <c r="N4" s="76">
        <v>1.6467469999999997</v>
      </c>
      <c r="O4" s="76">
        <v>1.1959899999999999</v>
      </c>
      <c r="P4" s="76">
        <v>0.31099600000000005</v>
      </c>
    </row>
    <row r="5" spans="1:11" ht="17.25" customHeight="1">
      <c r="A5" s="29"/>
      <c r="B5" s="39"/>
      <c r="C5" s="39"/>
      <c r="D5" s="39"/>
      <c r="E5" s="39"/>
      <c r="F5" s="39"/>
      <c r="G5" s="39"/>
      <c r="H5" s="39"/>
      <c r="I5" s="39"/>
      <c r="J5" s="39"/>
      <c r="K5" s="39"/>
    </row>
    <row r="6" spans="1:11" ht="17.25" customHeight="1">
      <c r="A6" s="149" t="s">
        <v>425</v>
      </c>
      <c r="B6" s="39"/>
      <c r="C6" s="39"/>
      <c r="D6" s="39"/>
      <c r="E6" s="39"/>
      <c r="F6" s="39"/>
      <c r="G6" s="39"/>
      <c r="H6" s="39"/>
      <c r="I6" s="39"/>
      <c r="J6" s="39"/>
      <c r="K6" s="39"/>
    </row>
    <row r="7" ht="38.25">
      <c r="A7" s="408" t="s">
        <v>514</v>
      </c>
    </row>
    <row r="8" ht="12.75">
      <c r="A8" s="408"/>
    </row>
    <row r="9" ht="63.75">
      <c r="A9" s="408" t="s">
        <v>381</v>
      </c>
    </row>
  </sheetData>
  <sheetProtection/>
  <mergeCells count="1">
    <mergeCell ref="H1:I1"/>
  </mergeCells>
  <hyperlinks>
    <hyperlink ref="N1" location="Tartalom!A1" display="Vissza a tartalomjegyzékre"/>
  </hyperlinks>
  <printOptions/>
  <pageMargins left="0.44"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selection activeCell="C17" sqref="C17"/>
    </sheetView>
  </sheetViews>
  <sheetFormatPr defaultColWidth="9.140625" defaultRowHeight="12.75"/>
  <cols>
    <col min="1" max="1" width="2.7109375" style="3" customWidth="1"/>
    <col min="2" max="2" width="14.140625" style="3" customWidth="1"/>
    <col min="3" max="3" width="98.28125" style="8" customWidth="1"/>
    <col min="4" max="6" width="9.140625" style="3" customWidth="1"/>
    <col min="7" max="7" width="11.140625" style="3" customWidth="1"/>
    <col min="8" max="8" width="14.140625" style="3" customWidth="1"/>
    <col min="9" max="9" width="9.140625" style="3" customWidth="1"/>
    <col min="10" max="10" width="10.57421875" style="3" customWidth="1"/>
    <col min="11" max="16384" width="9.140625" style="3" customWidth="1"/>
  </cols>
  <sheetData>
    <row r="1" ht="22.5">
      <c r="B1" s="7" t="s">
        <v>33</v>
      </c>
    </row>
    <row r="2" ht="15.75">
      <c r="B2" s="9" t="s">
        <v>225</v>
      </c>
    </row>
    <row r="4" spans="1:3" ht="15.75">
      <c r="A4" s="4"/>
      <c r="C4" s="10" t="s">
        <v>34</v>
      </c>
    </row>
    <row r="5" spans="1:9" s="6" customFormat="1" ht="15.75">
      <c r="A5" s="4"/>
      <c r="C5" s="11"/>
      <c r="D5" s="5"/>
      <c r="E5" s="5"/>
      <c r="F5" s="5"/>
      <c r="G5" s="5"/>
      <c r="H5" s="5"/>
      <c r="I5" s="5"/>
    </row>
    <row r="6" spans="1:9" s="6" customFormat="1" ht="15.75">
      <c r="A6" s="4"/>
      <c r="B6" s="12" t="s">
        <v>132</v>
      </c>
      <c r="C6" s="11"/>
      <c r="D6" s="5"/>
      <c r="E6" s="5"/>
      <c r="F6" s="5"/>
      <c r="G6" s="5"/>
      <c r="H6" s="5"/>
      <c r="I6" s="5"/>
    </row>
    <row r="7" spans="1:9" s="6" customFormat="1" ht="15.75">
      <c r="A7" s="4"/>
      <c r="B7" s="13" t="s">
        <v>133</v>
      </c>
      <c r="C7" s="11" t="s">
        <v>346</v>
      </c>
      <c r="D7" s="5"/>
      <c r="E7" s="5"/>
      <c r="F7" s="5"/>
      <c r="G7" s="5"/>
      <c r="H7" s="5"/>
      <c r="I7" s="5"/>
    </row>
    <row r="8" spans="1:9" s="6" customFormat="1" ht="15.75">
      <c r="A8" s="4"/>
      <c r="C8" s="11"/>
      <c r="D8" s="5"/>
      <c r="E8" s="5"/>
      <c r="F8" s="5"/>
      <c r="G8" s="5"/>
      <c r="H8" s="5"/>
      <c r="I8" s="5"/>
    </row>
    <row r="9" spans="1:9" s="6" customFormat="1" ht="15.75">
      <c r="A9" s="14"/>
      <c r="B9" s="12" t="s">
        <v>43</v>
      </c>
      <c r="C9" s="3"/>
      <c r="D9" s="5"/>
      <c r="E9" s="5"/>
      <c r="F9" s="5"/>
      <c r="G9" s="5"/>
      <c r="H9" s="5"/>
      <c r="I9" s="5"/>
    </row>
    <row r="10" spans="1:9" s="6" customFormat="1" ht="15.75">
      <c r="A10" s="14"/>
      <c r="B10" s="13" t="s">
        <v>50</v>
      </c>
      <c r="C10" s="11" t="s">
        <v>350</v>
      </c>
      <c r="D10" s="5"/>
      <c r="E10" s="5"/>
      <c r="F10" s="5"/>
      <c r="G10" s="5"/>
      <c r="H10" s="5"/>
      <c r="I10" s="5"/>
    </row>
    <row r="11" spans="1:3" ht="15.75">
      <c r="A11" s="15"/>
      <c r="B11" s="13" t="s">
        <v>51</v>
      </c>
      <c r="C11" s="11" t="s">
        <v>449</v>
      </c>
    </row>
    <row r="12" spans="1:3" ht="15.75">
      <c r="A12" s="15"/>
      <c r="B12" s="13" t="s">
        <v>221</v>
      </c>
      <c r="C12" s="11" t="s">
        <v>450</v>
      </c>
    </row>
    <row r="13" spans="1:3" ht="15.75">
      <c r="A13" s="15"/>
      <c r="B13" s="13" t="s">
        <v>52</v>
      </c>
      <c r="C13" s="11" t="s">
        <v>451</v>
      </c>
    </row>
    <row r="14" spans="1:3" ht="15.75">
      <c r="A14" s="15"/>
      <c r="B14" s="13" t="s">
        <v>222</v>
      </c>
      <c r="C14" s="11" t="s">
        <v>452</v>
      </c>
    </row>
    <row r="15" spans="1:3" ht="15.75">
      <c r="A15" s="15"/>
      <c r="B15" s="13" t="s">
        <v>53</v>
      </c>
      <c r="C15" s="11" t="s">
        <v>453</v>
      </c>
    </row>
    <row r="16" spans="1:3" ht="15.75">
      <c r="A16" s="15"/>
      <c r="B16" s="13" t="s">
        <v>223</v>
      </c>
      <c r="C16" s="11" t="s">
        <v>454</v>
      </c>
    </row>
    <row r="17" spans="1:3" ht="15.75">
      <c r="A17" s="15"/>
      <c r="B17" s="13" t="s">
        <v>54</v>
      </c>
      <c r="C17" s="11" t="s">
        <v>455</v>
      </c>
    </row>
    <row r="18" spans="1:3" ht="15.75">
      <c r="A18" s="15"/>
      <c r="B18" s="13" t="s">
        <v>55</v>
      </c>
      <c r="C18" s="11" t="s">
        <v>372</v>
      </c>
    </row>
    <row r="19" spans="1:3" ht="15.75">
      <c r="A19" s="15"/>
      <c r="B19" s="13" t="s">
        <v>224</v>
      </c>
      <c r="C19" s="11" t="s">
        <v>228</v>
      </c>
    </row>
    <row r="20" spans="1:3" ht="15.75">
      <c r="A20" s="15"/>
      <c r="B20" s="13" t="s">
        <v>56</v>
      </c>
      <c r="C20" s="11" t="s">
        <v>456</v>
      </c>
    </row>
    <row r="21" spans="1:3" ht="15.75">
      <c r="A21" s="15"/>
      <c r="B21" s="6"/>
      <c r="C21" s="11"/>
    </row>
    <row r="22" spans="1:2" ht="15.75">
      <c r="A22" s="4"/>
      <c r="B22" s="12" t="s">
        <v>35</v>
      </c>
    </row>
    <row r="23" spans="1:11" s="6" customFormat="1" ht="15.75">
      <c r="A23" s="4"/>
      <c r="B23" s="13" t="s">
        <v>36</v>
      </c>
      <c r="C23" s="11" t="s">
        <v>348</v>
      </c>
      <c r="D23" s="5"/>
      <c r="E23" s="5"/>
      <c r="F23" s="5"/>
      <c r="G23" s="5"/>
      <c r="H23" s="5"/>
      <c r="I23" s="5"/>
      <c r="J23" s="5"/>
      <c r="K23" s="5"/>
    </row>
    <row r="24" spans="1:11" s="6" customFormat="1" ht="15.75">
      <c r="A24" s="4"/>
      <c r="B24" s="13" t="s">
        <v>37</v>
      </c>
      <c r="C24" s="11" t="s">
        <v>441</v>
      </c>
      <c r="D24" s="5"/>
      <c r="E24" s="5"/>
      <c r="F24" s="5"/>
      <c r="G24" s="5"/>
      <c r="H24" s="5"/>
      <c r="I24" s="5"/>
      <c r="J24" s="5"/>
      <c r="K24" s="5"/>
    </row>
    <row r="25" spans="1:11" s="6" customFormat="1" ht="15.75">
      <c r="A25" s="4"/>
      <c r="B25" s="13" t="s">
        <v>218</v>
      </c>
      <c r="C25" s="11" t="s">
        <v>442</v>
      </c>
      <c r="D25" s="5"/>
      <c r="E25" s="5"/>
      <c r="F25" s="5"/>
      <c r="G25" s="5"/>
      <c r="H25" s="5"/>
      <c r="I25" s="5"/>
      <c r="J25" s="5"/>
      <c r="K25" s="5"/>
    </row>
    <row r="26" spans="1:11" s="6" customFormat="1" ht="15.75">
      <c r="A26" s="14"/>
      <c r="B26" s="13" t="s">
        <v>38</v>
      </c>
      <c r="C26" s="11" t="s">
        <v>443</v>
      </c>
      <c r="D26" s="5"/>
      <c r="E26" s="5"/>
      <c r="F26" s="5"/>
      <c r="G26" s="5"/>
      <c r="H26" s="5"/>
      <c r="I26" s="5"/>
      <c r="J26" s="5"/>
      <c r="K26" s="5"/>
    </row>
    <row r="27" spans="1:11" s="6" customFormat="1" ht="15.75">
      <c r="A27" s="14"/>
      <c r="B27" s="13" t="s">
        <v>366</v>
      </c>
      <c r="C27" s="11" t="s">
        <v>444</v>
      </c>
      <c r="D27" s="5"/>
      <c r="E27" s="5"/>
      <c r="F27" s="5"/>
      <c r="G27" s="5"/>
      <c r="H27" s="5"/>
      <c r="I27" s="5"/>
      <c r="J27" s="5"/>
      <c r="K27" s="5"/>
    </row>
    <row r="28" spans="1:11" s="6" customFormat="1" ht="15.75">
      <c r="A28" s="14"/>
      <c r="B28" s="13" t="s">
        <v>584</v>
      </c>
      <c r="C28" s="11" t="s">
        <v>637</v>
      </c>
      <c r="D28" s="5"/>
      <c r="E28" s="5"/>
      <c r="F28" s="5"/>
      <c r="G28" s="5"/>
      <c r="H28" s="5"/>
      <c r="I28" s="5"/>
      <c r="J28" s="5"/>
      <c r="K28" s="5"/>
    </row>
    <row r="29" spans="1:11" s="6" customFormat="1" ht="15.75">
      <c r="A29" s="14"/>
      <c r="B29" s="13" t="s">
        <v>39</v>
      </c>
      <c r="C29" s="11" t="s">
        <v>445</v>
      </c>
      <c r="D29" s="5"/>
      <c r="E29" s="5"/>
      <c r="F29" s="5"/>
      <c r="G29" s="5"/>
      <c r="H29" s="5"/>
      <c r="I29" s="5"/>
      <c r="J29" s="5"/>
      <c r="K29" s="5"/>
    </row>
    <row r="30" spans="1:11" s="6" customFormat="1" ht="15.75">
      <c r="A30" s="14"/>
      <c r="B30" s="13" t="s">
        <v>219</v>
      </c>
      <c r="C30" s="11" t="s">
        <v>446</v>
      </c>
      <c r="D30" s="5"/>
      <c r="E30" s="5"/>
      <c r="F30" s="5"/>
      <c r="G30" s="5"/>
      <c r="H30" s="5"/>
      <c r="I30" s="5"/>
      <c r="J30" s="5"/>
      <c r="K30" s="5"/>
    </row>
    <row r="31" spans="1:11" s="6" customFormat="1" ht="15.75">
      <c r="A31" s="14"/>
      <c r="B31" s="13" t="s">
        <v>40</v>
      </c>
      <c r="C31" s="11" t="s">
        <v>447</v>
      </c>
      <c r="D31" s="5"/>
      <c r="E31" s="5"/>
      <c r="F31" s="5"/>
      <c r="G31" s="5"/>
      <c r="H31" s="5"/>
      <c r="I31" s="5"/>
      <c r="J31" s="5"/>
      <c r="K31" s="5"/>
    </row>
    <row r="32" spans="1:11" s="6" customFormat="1" ht="15.75">
      <c r="A32" s="14"/>
      <c r="B32" s="13" t="s">
        <v>41</v>
      </c>
      <c r="C32" s="11" t="s">
        <v>370</v>
      </c>
      <c r="D32" s="5"/>
      <c r="E32" s="5"/>
      <c r="F32" s="5"/>
      <c r="G32" s="5"/>
      <c r="H32" s="5"/>
      <c r="I32" s="5"/>
      <c r="J32" s="5"/>
      <c r="K32" s="5"/>
    </row>
    <row r="33" spans="1:11" s="6" customFormat="1" ht="15.75">
      <c r="A33" s="14"/>
      <c r="B33" s="13" t="s">
        <v>220</v>
      </c>
      <c r="C33" s="11" t="s">
        <v>226</v>
      </c>
      <c r="D33" s="5"/>
      <c r="E33" s="5"/>
      <c r="F33" s="5"/>
      <c r="G33" s="5"/>
      <c r="H33" s="5"/>
      <c r="I33" s="5"/>
      <c r="J33" s="5"/>
      <c r="K33" s="5"/>
    </row>
    <row r="34" spans="1:11" s="6" customFormat="1" ht="15.75">
      <c r="A34" s="14"/>
      <c r="B34" s="13" t="s">
        <v>42</v>
      </c>
      <c r="C34" s="11" t="s">
        <v>448</v>
      </c>
      <c r="D34" s="5"/>
      <c r="E34" s="5"/>
      <c r="F34" s="5"/>
      <c r="G34" s="5"/>
      <c r="H34" s="5"/>
      <c r="I34" s="5"/>
      <c r="J34" s="5"/>
      <c r="K34" s="5"/>
    </row>
    <row r="35" spans="1:11" s="6" customFormat="1" ht="15.75">
      <c r="A35" s="14"/>
      <c r="B35" s="13"/>
      <c r="C35" s="11"/>
      <c r="D35" s="5"/>
      <c r="E35" s="5"/>
      <c r="F35" s="5"/>
      <c r="G35" s="5"/>
      <c r="H35" s="5"/>
      <c r="I35" s="5"/>
      <c r="J35" s="5"/>
      <c r="K35" s="5"/>
    </row>
    <row r="36" spans="1:3" ht="15.75">
      <c r="A36" s="15"/>
      <c r="B36" s="12" t="s">
        <v>58</v>
      </c>
      <c r="C36" s="3"/>
    </row>
    <row r="37" spans="1:9" s="6" customFormat="1" ht="15.75">
      <c r="A37" s="14"/>
      <c r="B37" s="13" t="s">
        <v>59</v>
      </c>
      <c r="C37" s="11" t="s">
        <v>352</v>
      </c>
      <c r="D37" s="5"/>
      <c r="E37" s="5"/>
      <c r="F37" s="5"/>
      <c r="G37" s="5"/>
      <c r="H37" s="5"/>
      <c r="I37" s="5"/>
    </row>
    <row r="38" spans="1:3" ht="15.75">
      <c r="A38" s="15"/>
      <c r="B38" s="13" t="s">
        <v>60</v>
      </c>
      <c r="C38" s="11" t="s">
        <v>457</v>
      </c>
    </row>
    <row r="39" spans="1:3" ht="15.75">
      <c r="A39" s="15"/>
      <c r="B39" s="13" t="s">
        <v>61</v>
      </c>
      <c r="C39" s="11" t="s">
        <v>458</v>
      </c>
    </row>
    <row r="40" spans="1:3" ht="15.75">
      <c r="A40" s="15"/>
      <c r="B40" s="13" t="s">
        <v>62</v>
      </c>
      <c r="C40" s="11" t="s">
        <v>459</v>
      </c>
    </row>
    <row r="41" spans="1:3" ht="15.75">
      <c r="A41" s="15"/>
      <c r="B41" s="13" t="s">
        <v>63</v>
      </c>
      <c r="C41" s="11" t="s">
        <v>460</v>
      </c>
    </row>
    <row r="42" spans="1:3" ht="15.75">
      <c r="A42" s="15"/>
      <c r="B42" s="6"/>
      <c r="C42" s="11"/>
    </row>
    <row r="43" spans="1:3" ht="15.75">
      <c r="A43" s="15"/>
      <c r="B43" s="12" t="s">
        <v>64</v>
      </c>
      <c r="C43" s="3"/>
    </row>
    <row r="44" spans="1:9" s="6" customFormat="1" ht="15.75">
      <c r="A44" s="14"/>
      <c r="B44" s="13" t="s">
        <v>65</v>
      </c>
      <c r="C44" s="11" t="s">
        <v>354</v>
      </c>
      <c r="D44" s="5"/>
      <c r="E44" s="5"/>
      <c r="F44" s="5"/>
      <c r="G44" s="5"/>
      <c r="H44" s="5"/>
      <c r="I44" s="5"/>
    </row>
    <row r="45" spans="1:3" ht="15.75">
      <c r="A45" s="15"/>
      <c r="B45" s="13" t="s">
        <v>66</v>
      </c>
      <c r="C45" s="11" t="s">
        <v>461</v>
      </c>
    </row>
    <row r="46" spans="1:3" ht="15.75">
      <c r="A46" s="15"/>
      <c r="B46" s="13" t="s">
        <v>67</v>
      </c>
      <c r="C46" s="11" t="s">
        <v>715</v>
      </c>
    </row>
    <row r="47" spans="1:3" ht="15.75">
      <c r="A47" s="15"/>
      <c r="B47" s="13" t="s">
        <v>68</v>
      </c>
      <c r="C47" s="11" t="s">
        <v>462</v>
      </c>
    </row>
    <row r="48" spans="1:3" ht="15.75">
      <c r="A48" s="15"/>
      <c r="B48" s="13" t="s">
        <v>69</v>
      </c>
      <c r="C48" s="11" t="s">
        <v>716</v>
      </c>
    </row>
    <row r="49" spans="1:3" ht="15.75">
      <c r="A49" s="15"/>
      <c r="C49" s="11"/>
    </row>
    <row r="50" ht="15.75">
      <c r="A50" s="15"/>
    </row>
    <row r="51" ht="15.75">
      <c r="A51" s="15"/>
    </row>
  </sheetData>
  <sheetProtection/>
  <hyperlinks>
    <hyperlink ref="C23" location="'mnyp(1)-taglétszám'!A1" display="Magánnyugdíjpénztári taglétszám alakulás (ezer fő)"/>
    <hyperlink ref="C24" location="'mnyp(2)-tagdíjbevétel'!A1" display="Magánnyugdíjpénztári tagdíj jellegű bevételek (millió Ft)"/>
    <hyperlink ref="C26" location="'mnyp(3)-szolg.kiad.'!Nyomtatási_cím" display="Magánnyugdíjpénztári szolgáltatási kiadások és kifizetések (millió Ft)"/>
    <hyperlink ref="C31" location="'mnyp(5)-bef tevékenység eredm'!A1" display="Magánnyugdíjpénztári befektetési tevékenység eredménye (milliárd Ft)"/>
    <hyperlink ref="C32" location="'mnyp(6)-vagyon'!A1" display="Magánnyugdíjpénztári vagyon piaci értéken és a  portfolió megoszlása (milliárd Ft)"/>
    <hyperlink ref="C34" location="'mnyp(7)-céltartalék'!A1" display="Céltartalékok állománya magánnyugdíjpénztáraknál (millió Ft)"/>
    <hyperlink ref="C4" location="Módszertan!A1" display="Módszertani megjegyzések"/>
    <hyperlink ref="C10" location="'önyp(1)-taglétszám'!A1" display="Önkéntes nyugdíjpénztári taglétszám alakulás (ezer fő)"/>
    <hyperlink ref="C11" location="'önyp(2)-tagdíjbevétel'!A1" display="Önkéntes nyugdíjpénztári tagdíj jellegű bevételek (millió Ft)"/>
    <hyperlink ref="C46" location="'ösp(3)-működési kiadások'!A1" display="Önsegélyező pénztárak működési kiadásai (millió Ft)"/>
    <hyperlink ref="C47" location="'ösp(4)-pénztári alapok'!A1" display="Önsegélyező pénztári alapok együttesen  (millió Ft)"/>
    <hyperlink ref="C48" location="'ösp(5)-szolgáltatási adatok'!A1" display="Önsegélyező pénztárak szolgáltatási adatai (millió Ft)"/>
    <hyperlink ref="C7" location="'p(1)-pénztárak száma'!A1" display="A pénztárak számának alakulása (db)"/>
    <hyperlink ref="C13" location="'önyp(3)-szolg kiad_auditált'!A1" display="Önkéntes nyugdíjpénztári szolgáltatási kiadások és kifizetések (millió Ft) (auditált adatok)"/>
    <hyperlink ref="C25" location="'mnyp(2a)-tagdíjbev éven belül'!A1" display="A magánnyugdíjpénztári tagdíjbevételek éven belüli alakulása   (millió Ft)"/>
    <hyperlink ref="C30" location="'mnyp(4a)-műk.eredm negyedévente'!Nyomtatási_cím" display="Magánnyugdíjpénztárak működési eredményének előzetes (nem auditált) kumulált adatai (millió Ft)"/>
    <hyperlink ref="C33" location="'mnyp(6a)-portfolió'!A1" display="A magánnyugdíjpénztári portfolió (piaci értéken) az időszak végén (milliárd Ft)"/>
    <hyperlink ref="C12" location="'önyp(2a)-tagdíjbev éven belül'!A1" display="Az önkéntes nyugdíjpénztári  tagdíj bevételek éven belüli alakulása (millió Ft)"/>
    <hyperlink ref="C14" location="'önyp(3a)_szolg kifiz_negyedév'!A1" display="Az önkéntes nyugdíjpénztári kifizetések negyedévenként (millió forint)"/>
    <hyperlink ref="C29" location="'mnyp(4)-működ_eredm_évente'!Nyomtatási_cím" display="Magánnyugdíjpénztárak műkdödési eredményének auditált adatai (millió Ft)"/>
    <hyperlink ref="C16" location="'önyp(4a)-működ eredm_negyedév'!Nyomtatási_cím" display="Önkéntes nyugdíjpénztárak működési eredményének előzetes (nem auditált) kumulált adatai (millió Ft)"/>
    <hyperlink ref="C19" location="'önyp(6a)-portfolió'!A1" display="Az önkéntes nyugdíjpénztári portfolió (piaci értéken) az időszak végén (milliárd Ft)"/>
    <hyperlink ref="C45" location="'ösp(2)-tagdíjbevétel'!A1" display="Önsegélyező pénztárak tagdíj jellegű bevételei és szolgáltatási kifizetések (millió Ft)"/>
    <hyperlink ref="C44" location="'ösp(1)-taglétszám'!A1" display="Önsegélyező pénztárak taglétszám alakulása (ezer fő)"/>
    <hyperlink ref="C41" location="'ep(5)-szolgáltatási adatok'!A1" display="Egészségpénztárak szolgáltatási adatai (millió Ft)"/>
    <hyperlink ref="C40" location="'ep(4)-pénztári alapok'!A1" display="Egészségpénztári alapok együttesen (millió Ft)"/>
    <hyperlink ref="C39" location="'ep(3)-működési kiadások'!A1" display="Egészségpénztárak működési jellegű kiadásai (millió Ft)"/>
    <hyperlink ref="C38" location="'ep(2)-tagdíjbevétel'!A1" display="Egészségpénztárak tagdíj jellegű bevételei és szolgáltatási kifizetések (millió Ft)"/>
    <hyperlink ref="C37" location="'ep(1)-taglétszám'!A1" display="Egészségpénztárak taglétszám alakulása (ezer fő)"/>
    <hyperlink ref="C20" location="'önyp(7)_céltartalék'!A1" display="Céltartalékok állománya önkéntes nyugdíjpénztáraknál (millió Ft)"/>
    <hyperlink ref="C18" location="'önyp(6)-vagyon'!A1" display="Önkéntes nyugdíjpénztári vagyon az év végén (milliárd Ft) (auditált adatok)"/>
    <hyperlink ref="C17" location="'önyp(5)-bef tevékenység eredm'!A1" display="Önkéntes nyugdíjpénztári befektetési tevékenység eredménye (milliárd Ft)"/>
    <hyperlink ref="C15" location="'önyp(4)-működ eredm_éves audit'!Nyomtatási_cím" display="Önkéntes nyugdíjpénztárak működési eredményének auditált adatai (millió Ft)"/>
    <hyperlink ref="C27" location="'mnyp(3a)-szolg.kiad éven belül'!A1" display="Magánnyugdíjpénztári szolgáltatási kiadások és kifizetések kumulált adatai negyedévente (millió Ft)"/>
    <hyperlink ref="C28" location="'mnyp(3b)-TB-be_visszautalás'!A1" display="Magánnyugdíjpénztári visszalépett tagok miatt TB-nek átutalások adatai negyedévente (milliárd Ft)"/>
  </hyperlinks>
  <printOptions/>
  <pageMargins left="0.7480314960629921" right="0.15748031496062992" top="0.6299212598425197" bottom="0.984251968503937" header="0.5118110236220472" footer="0.5118110236220472"/>
  <pageSetup fitToHeight="1" fitToWidth="1"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rgb="FF00B0F0"/>
  </sheetPr>
  <dimension ref="A1:BA7"/>
  <sheetViews>
    <sheetView workbookViewId="0" topLeftCell="A1">
      <pane xSplit="1" ySplit="2" topLeftCell="AQ3" activePane="bottomRight" state="frozen"/>
      <selection pane="topLeft" activeCell="Y25" sqref="Y25"/>
      <selection pane="topRight" activeCell="Y25" sqref="Y25"/>
      <selection pane="bottomLeft" activeCell="Y25" sqref="Y25"/>
      <selection pane="bottomRight" activeCell="BB10" sqref="BB10"/>
    </sheetView>
  </sheetViews>
  <sheetFormatPr defaultColWidth="9.140625" defaultRowHeight="12.75" outlineLevelCol="1"/>
  <cols>
    <col min="1" max="1" width="31.57421875" style="18" customWidth="1"/>
    <col min="2" max="2" width="9.421875" style="18" hidden="1" customWidth="1" outlineLevel="1"/>
    <col min="3" max="3" width="7.8515625" style="18" hidden="1" customWidth="1" outlineLevel="1"/>
    <col min="4" max="4" width="7.7109375" style="18" hidden="1" customWidth="1" outlineLevel="1"/>
    <col min="5" max="5" width="8.57421875" style="18" customWidth="1" collapsed="1"/>
    <col min="6" max="6" width="9.421875" style="18" hidden="1" customWidth="1" outlineLevel="1"/>
    <col min="7" max="7" width="9.140625" style="18" hidden="1" customWidth="1" outlineLevel="1"/>
    <col min="8" max="8" width="8.8515625" style="18" hidden="1" customWidth="1" outlineLevel="1"/>
    <col min="9" max="9" width="8.421875" style="18" customWidth="1" collapsed="1"/>
    <col min="10" max="10" width="10.140625" style="18" hidden="1" customWidth="1" outlineLevel="1"/>
    <col min="11" max="11" width="9.8515625" style="18" hidden="1" customWidth="1" outlineLevel="1"/>
    <col min="12" max="12" width="8.421875" style="18" hidden="1" customWidth="1" outlineLevel="1"/>
    <col min="13" max="13" width="8.7109375" style="18" customWidth="1" collapsed="1"/>
    <col min="14" max="14" width="8.28125" style="18" hidden="1" customWidth="1" outlineLevel="1"/>
    <col min="15" max="15" width="6.8515625" style="18" hidden="1" customWidth="1" outlineLevel="1"/>
    <col min="16" max="16" width="8.57421875" style="18" hidden="1" customWidth="1" outlineLevel="1"/>
    <col min="17" max="17" width="9.140625" style="18" customWidth="1" collapsed="1"/>
    <col min="18" max="18" width="9.00390625" style="18" hidden="1" customWidth="1" outlineLevel="1"/>
    <col min="19" max="19" width="8.00390625" style="18" hidden="1" customWidth="1" outlineLevel="1"/>
    <col min="20" max="20" width="8.28125" style="18" hidden="1" customWidth="1" outlineLevel="1"/>
    <col min="21" max="21" width="9.00390625" style="18" customWidth="1" collapsed="1"/>
    <col min="22" max="22" width="9.421875" style="18" hidden="1" customWidth="1" outlineLevel="1"/>
    <col min="23" max="23" width="7.28125" style="18" hidden="1" customWidth="1" outlineLevel="1"/>
    <col min="24" max="24" width="8.57421875" style="18" hidden="1" customWidth="1" outlineLevel="1"/>
    <col min="25" max="25" width="8.8515625" style="18" customWidth="1" collapsed="1"/>
    <col min="26" max="26" width="9.7109375" style="18" hidden="1" customWidth="1" outlineLevel="1"/>
    <col min="27" max="27" width="7.8515625" style="18" hidden="1" customWidth="1" outlineLevel="1"/>
    <col min="28" max="28" width="8.8515625" style="18" hidden="1" customWidth="1" outlineLevel="1"/>
    <col min="29" max="29" width="9.140625" style="18" customWidth="1" collapsed="1"/>
    <col min="30" max="32" width="9.140625" style="18" hidden="1" customWidth="1" outlineLevel="1"/>
    <col min="33" max="33" width="9.140625" style="18" customWidth="1" collapsed="1"/>
    <col min="34" max="34" width="9.140625" style="18" customWidth="1"/>
    <col min="35" max="38" width="8.7109375" style="18" customWidth="1"/>
    <col min="39" max="39" width="9.140625" style="18" customWidth="1"/>
    <col min="40" max="42" width="9.421875" style="18" customWidth="1"/>
    <col min="43" max="16384" width="9.140625" style="18" customWidth="1"/>
  </cols>
  <sheetData>
    <row r="1" spans="1:48" ht="72.75" customHeight="1">
      <c r="A1" s="84" t="s">
        <v>465</v>
      </c>
      <c r="AB1" s="19"/>
      <c r="AC1" s="616"/>
      <c r="AD1" s="616"/>
      <c r="AG1" s="485"/>
      <c r="AH1" s="485"/>
      <c r="AI1" s="485"/>
      <c r="AL1" s="417"/>
      <c r="AV1" s="417" t="s">
        <v>44</v>
      </c>
    </row>
    <row r="2" spans="1:53" ht="45" customHeight="1">
      <c r="A2" s="413" t="s">
        <v>2</v>
      </c>
      <c r="B2" s="63" t="s">
        <v>214</v>
      </c>
      <c r="C2" s="63" t="s">
        <v>215</v>
      </c>
      <c r="D2" s="63" t="s">
        <v>216</v>
      </c>
      <c r="E2" s="54" t="s">
        <v>217</v>
      </c>
      <c r="F2" s="54" t="s">
        <v>229</v>
      </c>
      <c r="G2" s="54" t="s">
        <v>230</v>
      </c>
      <c r="H2" s="54" t="s">
        <v>231</v>
      </c>
      <c r="I2" s="54" t="s">
        <v>232</v>
      </c>
      <c r="J2" s="54" t="s">
        <v>233</v>
      </c>
      <c r="K2" s="54" t="s">
        <v>234</v>
      </c>
      <c r="L2" s="54" t="s">
        <v>235</v>
      </c>
      <c r="M2" s="54" t="s">
        <v>236</v>
      </c>
      <c r="N2" s="54" t="s">
        <v>237</v>
      </c>
      <c r="O2" s="54" t="s">
        <v>238</v>
      </c>
      <c r="P2" s="54" t="s">
        <v>239</v>
      </c>
      <c r="Q2" s="54" t="s">
        <v>240</v>
      </c>
      <c r="R2" s="54" t="s">
        <v>241</v>
      </c>
      <c r="S2" s="54" t="s">
        <v>242</v>
      </c>
      <c r="T2" s="54" t="s">
        <v>243</v>
      </c>
      <c r="U2" s="54" t="s">
        <v>244</v>
      </c>
      <c r="V2" s="54" t="s">
        <v>245</v>
      </c>
      <c r="W2" s="54" t="s">
        <v>246</v>
      </c>
      <c r="X2" s="54" t="s">
        <v>247</v>
      </c>
      <c r="Y2" s="54" t="s">
        <v>248</v>
      </c>
      <c r="Z2" s="54" t="s">
        <v>249</v>
      </c>
      <c r="AA2" s="54" t="s">
        <v>250</v>
      </c>
      <c r="AB2" s="54" t="s">
        <v>358</v>
      </c>
      <c r="AC2" s="54" t="s">
        <v>374</v>
      </c>
      <c r="AD2" s="54" t="s">
        <v>418</v>
      </c>
      <c r="AE2" s="54" t="s">
        <v>491</v>
      </c>
      <c r="AF2" s="54" t="s">
        <v>503</v>
      </c>
      <c r="AG2" s="475" t="s">
        <v>535</v>
      </c>
      <c r="AH2" s="54" t="s">
        <v>544</v>
      </c>
      <c r="AI2" s="54" t="s">
        <v>560</v>
      </c>
      <c r="AJ2" s="54" t="s">
        <v>569</v>
      </c>
      <c r="AK2" s="54" t="s">
        <v>599</v>
      </c>
      <c r="AL2" s="54" t="s">
        <v>614</v>
      </c>
      <c r="AM2" s="54" t="s">
        <v>626</v>
      </c>
      <c r="AN2" s="54" t="s">
        <v>640</v>
      </c>
      <c r="AO2" s="560" t="s">
        <v>657</v>
      </c>
      <c r="AP2" s="54" t="s">
        <v>670</v>
      </c>
      <c r="AQ2" s="570" t="s">
        <v>684</v>
      </c>
      <c r="AR2" s="54" t="s">
        <v>695</v>
      </c>
      <c r="AS2" s="579" t="s">
        <v>718</v>
      </c>
      <c r="AT2" s="582" t="s">
        <v>734</v>
      </c>
      <c r="AU2" s="593" t="s">
        <v>763</v>
      </c>
      <c r="AV2" s="54" t="s">
        <v>774</v>
      </c>
      <c r="AW2" s="54" t="s">
        <v>791</v>
      </c>
      <c r="AX2" s="54" t="s">
        <v>800</v>
      </c>
      <c r="AY2" s="54" t="s">
        <v>818</v>
      </c>
      <c r="AZ2" s="54" t="s">
        <v>834</v>
      </c>
      <c r="BA2" s="54" t="s">
        <v>844</v>
      </c>
    </row>
    <row r="3" spans="1:53" ht="12.75">
      <c r="A3" s="85" t="s">
        <v>101</v>
      </c>
      <c r="B3" s="346">
        <v>0.049324</v>
      </c>
      <c r="C3" s="347">
        <v>0.08391799999999999</v>
      </c>
      <c r="D3" s="346">
        <v>0.113366</v>
      </c>
      <c r="E3" s="347">
        <v>0.14706599999999997</v>
      </c>
      <c r="F3" s="347">
        <v>0.010013999999999999</v>
      </c>
      <c r="G3" s="347">
        <v>0.043892</v>
      </c>
      <c r="H3" s="347">
        <v>0.080074</v>
      </c>
      <c r="I3" s="347">
        <v>0.11273800000000002</v>
      </c>
      <c r="J3" s="347">
        <v>0.090908</v>
      </c>
      <c r="K3" s="347">
        <v>0.18722999999999998</v>
      </c>
      <c r="L3" s="347">
        <v>0.262193</v>
      </c>
      <c r="M3" s="347">
        <v>0.34223</v>
      </c>
      <c r="N3" s="347">
        <v>0.122416</v>
      </c>
      <c r="O3" s="347">
        <v>0.18609000000000003</v>
      </c>
      <c r="P3" s="347">
        <v>0.3235710000000001</v>
      </c>
      <c r="Q3" s="347">
        <v>0.48715299999999995</v>
      </c>
      <c r="R3" s="347">
        <v>0.147268</v>
      </c>
      <c r="S3" s="347">
        <v>0.33367499999999994</v>
      </c>
      <c r="T3" s="347">
        <v>0.552187</v>
      </c>
      <c r="U3" s="347">
        <v>0.8226600000000002</v>
      </c>
      <c r="V3" s="347">
        <v>0.377138</v>
      </c>
      <c r="W3" s="347">
        <v>0.698279</v>
      </c>
      <c r="X3" s="347">
        <v>1.0137729999999998</v>
      </c>
      <c r="Y3" s="347">
        <v>1.504075</v>
      </c>
      <c r="Z3" s="347">
        <v>0.539182</v>
      </c>
      <c r="AA3" s="347">
        <v>1.147309</v>
      </c>
      <c r="AB3" s="347">
        <v>1.721093</v>
      </c>
      <c r="AC3" s="347">
        <v>2.5929670000000002</v>
      </c>
      <c r="AD3" s="347">
        <v>1.0447829999999998</v>
      </c>
      <c r="AE3" s="347">
        <v>1.996</v>
      </c>
      <c r="AF3" s="179">
        <v>2.57191</v>
      </c>
      <c r="AG3" s="179">
        <v>3.19674</v>
      </c>
      <c r="AH3" s="179">
        <v>1.0036699999999998</v>
      </c>
      <c r="AI3" s="179">
        <v>1.802441</v>
      </c>
      <c r="AJ3" s="179">
        <v>2.6811839999999996</v>
      </c>
      <c r="AK3" s="179">
        <v>3.6914439999999997</v>
      </c>
      <c r="AL3" s="179">
        <v>1.404993</v>
      </c>
      <c r="AM3" s="179">
        <v>2.162209</v>
      </c>
      <c r="AN3" s="179">
        <v>2.7097210000000005</v>
      </c>
      <c r="AO3" s="179">
        <v>3.1334920089999985</v>
      </c>
      <c r="AP3" s="179">
        <v>0.511233</v>
      </c>
      <c r="AQ3" s="179">
        <v>0.65747</v>
      </c>
      <c r="AR3" s="179">
        <v>0.7230559999999999</v>
      </c>
      <c r="AS3" s="179">
        <v>0.863434</v>
      </c>
      <c r="AT3" s="179">
        <v>0.11288300000000001</v>
      </c>
      <c r="AU3" s="179">
        <v>0.136412</v>
      </c>
      <c r="AV3" s="179">
        <v>0.189585</v>
      </c>
      <c r="AW3" s="179">
        <v>0.214718</v>
      </c>
      <c r="AX3" s="179">
        <v>0.038539145999999996</v>
      </c>
      <c r="AY3" s="179">
        <v>0.07873</v>
      </c>
      <c r="AZ3" s="179">
        <v>0.08652506800000001</v>
      </c>
      <c r="BA3" s="179">
        <v>0.09582790799999999</v>
      </c>
    </row>
    <row r="4" spans="1:53" ht="12.75">
      <c r="A4" s="85" t="s">
        <v>102</v>
      </c>
      <c r="B4" s="346">
        <v>0</v>
      </c>
      <c r="C4" s="347">
        <v>0</v>
      </c>
      <c r="D4" s="346">
        <v>0</v>
      </c>
      <c r="E4" s="347">
        <v>0</v>
      </c>
      <c r="F4" s="347">
        <v>0</v>
      </c>
      <c r="G4" s="347">
        <v>0</v>
      </c>
      <c r="H4" s="347">
        <v>0</v>
      </c>
      <c r="I4" s="347">
        <v>0</v>
      </c>
      <c r="J4" s="347">
        <v>0</v>
      </c>
      <c r="K4" s="347">
        <v>0</v>
      </c>
      <c r="L4" s="347">
        <v>0</v>
      </c>
      <c r="M4" s="347">
        <v>0</v>
      </c>
      <c r="N4" s="347">
        <v>0</v>
      </c>
      <c r="O4" s="347">
        <v>0</v>
      </c>
      <c r="P4" s="347">
        <v>0</v>
      </c>
      <c r="Q4" s="347">
        <v>0</v>
      </c>
      <c r="R4" s="347">
        <v>0</v>
      </c>
      <c r="S4" s="347">
        <v>0</v>
      </c>
      <c r="T4" s="347">
        <v>0</v>
      </c>
      <c r="U4" s="347">
        <v>0</v>
      </c>
      <c r="V4" s="347">
        <v>0</v>
      </c>
      <c r="W4" s="347">
        <v>0</v>
      </c>
      <c r="X4" s="347">
        <v>0</v>
      </c>
      <c r="Y4" s="347">
        <v>0</v>
      </c>
      <c r="Z4" s="347">
        <v>0</v>
      </c>
      <c r="AA4" s="347">
        <v>0</v>
      </c>
      <c r="AB4" s="347">
        <v>0</v>
      </c>
      <c r="AC4" s="347">
        <v>0</v>
      </c>
      <c r="AD4" s="347">
        <v>0</v>
      </c>
      <c r="AE4" s="347">
        <v>0</v>
      </c>
      <c r="AF4" s="179">
        <v>0</v>
      </c>
      <c r="AG4" s="179">
        <v>0</v>
      </c>
      <c r="AH4" s="179">
        <v>0</v>
      </c>
      <c r="AI4" s="179">
        <v>0</v>
      </c>
      <c r="AJ4" s="179">
        <v>0</v>
      </c>
      <c r="AK4" s="179">
        <v>0</v>
      </c>
      <c r="AL4" s="179">
        <v>0</v>
      </c>
      <c r="AM4" s="179">
        <v>0</v>
      </c>
      <c r="AN4" s="179">
        <v>0</v>
      </c>
      <c r="AO4" s="179">
        <v>0</v>
      </c>
      <c r="AP4" s="179">
        <v>0</v>
      </c>
      <c r="AQ4" s="179">
        <v>0</v>
      </c>
      <c r="AR4" s="179">
        <v>0</v>
      </c>
      <c r="AS4" s="179">
        <v>0</v>
      </c>
      <c r="AT4" s="179">
        <v>0</v>
      </c>
      <c r="AU4" s="179">
        <v>0</v>
      </c>
      <c r="AV4" s="179">
        <v>0</v>
      </c>
      <c r="AW4" s="179">
        <v>0</v>
      </c>
      <c r="AX4" s="179">
        <v>0</v>
      </c>
      <c r="AY4" s="179">
        <v>0</v>
      </c>
      <c r="AZ4" s="179">
        <v>0</v>
      </c>
      <c r="BA4" s="179">
        <v>0</v>
      </c>
    </row>
    <row r="5" spans="1:53" ht="12.75">
      <c r="A5" s="86" t="s">
        <v>103</v>
      </c>
      <c r="B5" s="348">
        <v>0.049324</v>
      </c>
      <c r="C5" s="349">
        <v>0.08391799999999999</v>
      </c>
      <c r="D5" s="349">
        <v>0.113366</v>
      </c>
      <c r="E5" s="349">
        <v>0.14706599999999997</v>
      </c>
      <c r="F5" s="349">
        <v>0.010013999999999999</v>
      </c>
      <c r="G5" s="349">
        <v>0.043892</v>
      </c>
      <c r="H5" s="349">
        <v>0.080074</v>
      </c>
      <c r="I5" s="349">
        <v>0.11273800000000002</v>
      </c>
      <c r="J5" s="349">
        <v>0.090908</v>
      </c>
      <c r="K5" s="349">
        <v>0.18722999999999998</v>
      </c>
      <c r="L5" s="349">
        <v>0.262193</v>
      </c>
      <c r="M5" s="349">
        <v>0.34223</v>
      </c>
      <c r="N5" s="349">
        <v>0.122416</v>
      </c>
      <c r="O5" s="349">
        <v>0.18609000000000003</v>
      </c>
      <c r="P5" s="349">
        <v>0.3235710000000001</v>
      </c>
      <c r="Q5" s="349">
        <v>0.48715299999999995</v>
      </c>
      <c r="R5" s="349">
        <v>0.147268</v>
      </c>
      <c r="S5" s="349">
        <v>0.33367499999999994</v>
      </c>
      <c r="T5" s="349">
        <v>0.552187</v>
      </c>
      <c r="U5" s="349">
        <v>0.8226600000000002</v>
      </c>
      <c r="V5" s="349">
        <v>0.377138</v>
      </c>
      <c r="W5" s="349">
        <v>0.698279</v>
      </c>
      <c r="X5" s="349">
        <v>1.0137729999999998</v>
      </c>
      <c r="Y5" s="349">
        <v>1.504075</v>
      </c>
      <c r="Z5" s="349">
        <v>0.539182</v>
      </c>
      <c r="AA5" s="349">
        <v>1.147309</v>
      </c>
      <c r="AB5" s="349">
        <v>1.721093</v>
      </c>
      <c r="AC5" s="349">
        <v>2.5929670000000002</v>
      </c>
      <c r="AD5" s="349">
        <v>1.0447829999999998</v>
      </c>
      <c r="AE5" s="349">
        <v>1.996</v>
      </c>
      <c r="AF5" s="181">
        <v>2.57191</v>
      </c>
      <c r="AG5" s="181">
        <v>3.19674</v>
      </c>
      <c r="AH5" s="181">
        <v>1.0036699999999998</v>
      </c>
      <c r="AI5" s="181">
        <v>1.802441</v>
      </c>
      <c r="AJ5" s="181">
        <v>2.6811839999999996</v>
      </c>
      <c r="AK5" s="181">
        <v>3.6914439999999997</v>
      </c>
      <c r="AL5" s="181">
        <v>1.404993</v>
      </c>
      <c r="AM5" s="181">
        <v>2.162209</v>
      </c>
      <c r="AN5" s="181">
        <v>2.7097210000000005</v>
      </c>
      <c r="AO5" s="181">
        <v>3.1334920089999985</v>
      </c>
      <c r="AP5" s="181">
        <v>0.511233</v>
      </c>
      <c r="AQ5" s="181">
        <v>0.65747</v>
      </c>
      <c r="AR5" s="181">
        <v>0.7230559999999999</v>
      </c>
      <c r="AS5" s="181">
        <v>0.863434</v>
      </c>
      <c r="AT5" s="181">
        <v>0.11288300000000001</v>
      </c>
      <c r="AU5" s="181">
        <v>0.136412</v>
      </c>
      <c r="AV5" s="181">
        <v>0.189585</v>
      </c>
      <c r="AW5" s="181">
        <v>0.214718</v>
      </c>
      <c r="AX5" s="181">
        <v>0.038539145999999996</v>
      </c>
      <c r="AY5" s="181">
        <v>0.07873000000000001</v>
      </c>
      <c r="AZ5" s="181">
        <v>0.08652506800000001</v>
      </c>
      <c r="BA5" s="181">
        <v>0.09582790799999999</v>
      </c>
    </row>
    <row r="6" spans="1:53" ht="12.75">
      <c r="A6" s="85" t="s">
        <v>365</v>
      </c>
      <c r="B6" s="346">
        <v>0</v>
      </c>
      <c r="C6" s="347">
        <v>0</v>
      </c>
      <c r="D6" s="346">
        <v>0</v>
      </c>
      <c r="E6" s="347">
        <v>0</v>
      </c>
      <c r="F6" s="347">
        <v>0</v>
      </c>
      <c r="G6" s="347">
        <v>0</v>
      </c>
      <c r="H6" s="347">
        <v>0</v>
      </c>
      <c r="I6" s="347">
        <v>0</v>
      </c>
      <c r="J6" s="347">
        <v>0</v>
      </c>
      <c r="K6" s="347">
        <v>0</v>
      </c>
      <c r="L6" s="347">
        <v>0</v>
      </c>
      <c r="M6" s="347">
        <v>0</v>
      </c>
      <c r="N6" s="347">
        <v>0</v>
      </c>
      <c r="O6" s="347">
        <v>0</v>
      </c>
      <c r="P6" s="347">
        <v>0</v>
      </c>
      <c r="Q6" s="347">
        <v>0</v>
      </c>
      <c r="R6" s="347">
        <v>0</v>
      </c>
      <c r="S6" s="347">
        <v>0</v>
      </c>
      <c r="T6" s="347">
        <v>0</v>
      </c>
      <c r="U6" s="347">
        <v>0</v>
      </c>
      <c r="V6" s="347">
        <v>0</v>
      </c>
      <c r="W6" s="347">
        <v>0</v>
      </c>
      <c r="X6" s="347">
        <v>0</v>
      </c>
      <c r="Y6" s="347">
        <v>0</v>
      </c>
      <c r="Z6" s="347">
        <v>0</v>
      </c>
      <c r="AA6" s="347">
        <v>0</v>
      </c>
      <c r="AB6" s="347">
        <v>0</v>
      </c>
      <c r="AC6" s="347">
        <v>0</v>
      </c>
      <c r="AD6" s="347">
        <v>0</v>
      </c>
      <c r="AE6" s="347">
        <v>0</v>
      </c>
      <c r="AF6" s="179">
        <v>0</v>
      </c>
      <c r="AG6" s="179">
        <v>0</v>
      </c>
      <c r="AH6" s="179">
        <v>0</v>
      </c>
      <c r="AI6" s="179">
        <v>0</v>
      </c>
      <c r="AJ6" s="179">
        <v>0</v>
      </c>
      <c r="AK6" s="179">
        <v>0</v>
      </c>
      <c r="AL6" s="179">
        <v>0</v>
      </c>
      <c r="AM6" s="179">
        <v>0</v>
      </c>
      <c r="AN6" s="179">
        <v>0</v>
      </c>
      <c r="AO6" s="179">
        <v>0</v>
      </c>
      <c r="AP6" s="179">
        <v>0</v>
      </c>
      <c r="AQ6" s="179">
        <v>0</v>
      </c>
      <c r="AR6" s="179">
        <v>0</v>
      </c>
      <c r="AS6" s="179">
        <v>0</v>
      </c>
      <c r="AT6" s="179">
        <v>0</v>
      </c>
      <c r="AU6" s="179">
        <v>0</v>
      </c>
      <c r="AV6" s="179">
        <v>0</v>
      </c>
      <c r="AW6" s="179">
        <v>0</v>
      </c>
      <c r="AX6" s="179">
        <v>0</v>
      </c>
      <c r="AY6" s="179">
        <v>0</v>
      </c>
      <c r="AZ6" s="179">
        <v>0</v>
      </c>
      <c r="BA6" s="179">
        <v>0</v>
      </c>
    </row>
    <row r="7" spans="1:53" ht="12.75">
      <c r="A7" s="85" t="s">
        <v>364</v>
      </c>
      <c r="B7" s="346">
        <v>0.049324</v>
      </c>
      <c r="C7" s="347">
        <v>0.08391799999999999</v>
      </c>
      <c r="D7" s="346">
        <v>0.113366</v>
      </c>
      <c r="E7" s="347">
        <v>0.14706599999999997</v>
      </c>
      <c r="F7" s="347">
        <v>0.010013999999999999</v>
      </c>
      <c r="G7" s="347">
        <v>0.043892</v>
      </c>
      <c r="H7" s="347">
        <v>0.080074</v>
      </c>
      <c r="I7" s="347">
        <v>0.11273800000000002</v>
      </c>
      <c r="J7" s="347">
        <v>0.090908</v>
      </c>
      <c r="K7" s="347">
        <v>0.18722999999999998</v>
      </c>
      <c r="L7" s="347">
        <v>0.262193</v>
      </c>
      <c r="M7" s="347">
        <v>0.34223</v>
      </c>
      <c r="N7" s="347">
        <v>0.122416</v>
      </c>
      <c r="O7" s="347">
        <v>0.18609000000000003</v>
      </c>
      <c r="P7" s="347">
        <v>0.3235710000000001</v>
      </c>
      <c r="Q7" s="347">
        <v>0.48715299999999995</v>
      </c>
      <c r="R7" s="347">
        <v>0.147268</v>
      </c>
      <c r="S7" s="347">
        <v>0.33367499999999994</v>
      </c>
      <c r="T7" s="347">
        <v>0.552187</v>
      </c>
      <c r="U7" s="347">
        <v>0.8226600000000002</v>
      </c>
      <c r="V7" s="347">
        <v>0.377138</v>
      </c>
      <c r="W7" s="347">
        <v>0.698279</v>
      </c>
      <c r="X7" s="347">
        <v>1.0137729999999998</v>
      </c>
      <c r="Y7" s="347">
        <v>1.504075</v>
      </c>
      <c r="Z7" s="347">
        <v>0.539182</v>
      </c>
      <c r="AA7" s="347">
        <v>1.147309</v>
      </c>
      <c r="AB7" s="347">
        <v>1.721093</v>
      </c>
      <c r="AC7" s="347">
        <v>2.5929670000000002</v>
      </c>
      <c r="AD7" s="347">
        <v>1.0447829999999998</v>
      </c>
      <c r="AE7" s="347">
        <v>1.996</v>
      </c>
      <c r="AF7" s="179">
        <v>2.57191</v>
      </c>
      <c r="AG7" s="179">
        <v>3.19674</v>
      </c>
      <c r="AH7" s="179">
        <v>1.0036699999999998</v>
      </c>
      <c r="AI7" s="179">
        <v>1.802441</v>
      </c>
      <c r="AJ7" s="179">
        <v>2.6811839999999996</v>
      </c>
      <c r="AK7" s="179">
        <v>3.6914439999999997</v>
      </c>
      <c r="AL7" s="179">
        <v>1.404993</v>
      </c>
      <c r="AM7" s="179">
        <v>2.162209</v>
      </c>
      <c r="AN7" s="179">
        <v>2.7097210000000005</v>
      </c>
      <c r="AO7" s="179">
        <v>3.1334920089999985</v>
      </c>
      <c r="AP7" s="179">
        <v>0.511233</v>
      </c>
      <c r="AQ7" s="179">
        <v>0.65747</v>
      </c>
      <c r="AR7" s="179">
        <v>0.7230559999999999</v>
      </c>
      <c r="AS7" s="179">
        <v>0.863434</v>
      </c>
      <c r="AT7" s="179">
        <v>0.11288300000000001</v>
      </c>
      <c r="AU7" s="179">
        <v>0.136412</v>
      </c>
      <c r="AV7" s="179">
        <v>0.189585</v>
      </c>
      <c r="AW7" s="179">
        <v>0.214718</v>
      </c>
      <c r="AX7" s="179">
        <v>0.038539145999999996</v>
      </c>
      <c r="AY7" s="179">
        <v>0.07873</v>
      </c>
      <c r="AZ7" s="179">
        <v>0.08652506800000001</v>
      </c>
      <c r="BA7" s="179">
        <v>0.09582790799999999</v>
      </c>
    </row>
  </sheetData>
  <sheetProtection/>
  <mergeCells count="1">
    <mergeCell ref="AC1:AD1"/>
  </mergeCells>
  <hyperlinks>
    <hyperlink ref="AV1" location="Tartalom!A1" display="Vissza a tartalomjegyzékre"/>
  </hyperlink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tabColor rgb="FF00B0F0"/>
  </sheetPr>
  <dimension ref="A1:AP3"/>
  <sheetViews>
    <sheetView zoomScalePageLayoutView="0" workbookViewId="0" topLeftCell="A1">
      <pane xSplit="1" ySplit="2" topLeftCell="AE3" activePane="bottomRight" state="frozen"/>
      <selection pane="topLeft" activeCell="Y25" sqref="Y25"/>
      <selection pane="topRight" activeCell="Y25" sqref="Y25"/>
      <selection pane="bottomLeft" activeCell="Y25" sqref="Y25"/>
      <selection pane="bottomRight" activeCell="AO7" sqref="AO7"/>
    </sheetView>
  </sheetViews>
  <sheetFormatPr defaultColWidth="9.140625" defaultRowHeight="12.75" outlineLevelCol="1"/>
  <cols>
    <col min="1" max="1" width="32.140625" style="0" customWidth="1"/>
    <col min="3" max="5" width="8.8515625" style="0" hidden="1" customWidth="1" outlineLevel="1"/>
    <col min="6" max="6" width="9.7109375" style="0" bestFit="1" customWidth="1" collapsed="1"/>
    <col min="7" max="8" width="8.8515625" style="0" hidden="1" customWidth="1" outlineLevel="1"/>
    <col min="9" max="9" width="9.7109375" style="0" hidden="1" customWidth="1" outlineLevel="1"/>
    <col min="10" max="10" width="9.7109375" style="0" bestFit="1" customWidth="1" collapsed="1"/>
    <col min="11" max="13" width="9.7109375" style="0" hidden="1" customWidth="1" outlineLevel="1"/>
    <col min="14" max="14" width="9.7109375" style="0" bestFit="1" customWidth="1" collapsed="1"/>
    <col min="15" max="16" width="9.7109375" style="0" hidden="1" customWidth="1" outlineLevel="1"/>
    <col min="17" max="17" width="8.8515625" style="0" hidden="1" customWidth="1" outlineLevel="1"/>
    <col min="18" max="18" width="8.8515625" style="0" customWidth="1" collapsed="1"/>
    <col min="19" max="21" width="9.140625" style="0" hidden="1" customWidth="1" outlineLevel="1"/>
    <col min="22" max="22" width="9.140625" style="0" customWidth="1" collapsed="1"/>
    <col min="35" max="38" width="9.28125" style="0" customWidth="1"/>
  </cols>
  <sheetData>
    <row r="1" spans="1:38" s="18" customFormat="1" ht="72.75" customHeight="1">
      <c r="A1" s="84" t="s">
        <v>676</v>
      </c>
      <c r="E1" s="532"/>
      <c r="F1" s="532"/>
      <c r="H1" s="532"/>
      <c r="I1" s="532"/>
      <c r="J1" s="532"/>
      <c r="Q1" s="19"/>
      <c r="R1" s="616"/>
      <c r="S1" s="616"/>
      <c r="W1" s="485"/>
      <c r="X1" s="485"/>
      <c r="AC1" s="417"/>
      <c r="AK1" s="615" t="s">
        <v>44</v>
      </c>
      <c r="AL1" s="615"/>
    </row>
    <row r="2" spans="1:42" s="18" customFormat="1" ht="45" customHeight="1">
      <c r="A2" s="413" t="s">
        <v>2</v>
      </c>
      <c r="B2" s="54" t="s">
        <v>613</v>
      </c>
      <c r="C2" s="54" t="s">
        <v>237</v>
      </c>
      <c r="D2" s="54" t="s">
        <v>585</v>
      </c>
      <c r="E2" s="54" t="s">
        <v>586</v>
      </c>
      <c r="F2" s="54" t="s">
        <v>612</v>
      </c>
      <c r="G2" s="54" t="s">
        <v>241</v>
      </c>
      <c r="H2" s="54" t="s">
        <v>587</v>
      </c>
      <c r="I2" s="54" t="s">
        <v>588</v>
      </c>
      <c r="J2" s="54" t="s">
        <v>611</v>
      </c>
      <c r="K2" s="54" t="s">
        <v>245</v>
      </c>
      <c r="L2" s="54" t="s">
        <v>589</v>
      </c>
      <c r="M2" s="54" t="s">
        <v>247</v>
      </c>
      <c r="N2" s="54" t="s">
        <v>610</v>
      </c>
      <c r="O2" s="54" t="s">
        <v>249</v>
      </c>
      <c r="P2" s="54" t="s">
        <v>590</v>
      </c>
      <c r="Q2" s="54" t="s">
        <v>356</v>
      </c>
      <c r="R2" s="54" t="s">
        <v>591</v>
      </c>
      <c r="S2" s="54" t="s">
        <v>418</v>
      </c>
      <c r="T2" s="54" t="s">
        <v>592</v>
      </c>
      <c r="U2" s="54" t="s">
        <v>609</v>
      </c>
      <c r="V2" s="475" t="s">
        <v>593</v>
      </c>
      <c r="W2" s="54" t="s">
        <v>544</v>
      </c>
      <c r="X2" s="54" t="s">
        <v>564</v>
      </c>
      <c r="Y2" s="54" t="s">
        <v>608</v>
      </c>
      <c r="Z2" s="54" t="s">
        <v>598</v>
      </c>
      <c r="AA2" s="54" t="s">
        <v>614</v>
      </c>
      <c r="AB2" s="54" t="s">
        <v>624</v>
      </c>
      <c r="AC2" s="553" t="s">
        <v>641</v>
      </c>
      <c r="AD2" s="560" t="s">
        <v>655</v>
      </c>
      <c r="AE2" s="54" t="s">
        <v>670</v>
      </c>
      <c r="AF2" s="570" t="s">
        <v>681</v>
      </c>
      <c r="AG2" s="576" t="s">
        <v>696</v>
      </c>
      <c r="AH2" s="579" t="s">
        <v>719</v>
      </c>
      <c r="AI2" s="582" t="s">
        <v>734</v>
      </c>
      <c r="AJ2" s="593" t="s">
        <v>759</v>
      </c>
      <c r="AK2" s="595" t="s">
        <v>775</v>
      </c>
      <c r="AL2" s="598" t="s">
        <v>792</v>
      </c>
      <c r="AM2" s="601" t="s">
        <v>800</v>
      </c>
      <c r="AN2" s="606" t="s">
        <v>822</v>
      </c>
      <c r="AO2" s="611" t="s">
        <v>835</v>
      </c>
      <c r="AP2" s="613" t="s">
        <v>845</v>
      </c>
    </row>
    <row r="3" spans="1:42" s="28" customFormat="1" ht="21" customHeight="1">
      <c r="A3" s="175" t="s">
        <v>636</v>
      </c>
      <c r="B3" s="347">
        <v>0.344702</v>
      </c>
      <c r="C3" s="347">
        <v>0.5374080000000001</v>
      </c>
      <c r="D3" s="347">
        <v>0.721467</v>
      </c>
      <c r="E3" s="347">
        <v>0.76825</v>
      </c>
      <c r="F3" s="347">
        <v>1.1237229999999998</v>
      </c>
      <c r="G3" s="347">
        <v>0.999643</v>
      </c>
      <c r="H3" s="347">
        <v>0.8772360000000001</v>
      </c>
      <c r="I3" s="347">
        <v>1.1482419999999998</v>
      </c>
      <c r="J3" s="347">
        <v>1.078919</v>
      </c>
      <c r="K3" s="347">
        <v>1.545213</v>
      </c>
      <c r="L3" s="347">
        <v>2.0844489999999998</v>
      </c>
      <c r="M3" s="347">
        <v>1.8451149999999998</v>
      </c>
      <c r="N3" s="347">
        <v>2.9236159999999995</v>
      </c>
      <c r="O3" s="347">
        <v>3.794393</v>
      </c>
      <c r="P3" s="347">
        <v>5.288581000000001</v>
      </c>
      <c r="Q3" s="347">
        <v>3.2676519999999996</v>
      </c>
      <c r="R3" s="347">
        <v>2.7877680000000002</v>
      </c>
      <c r="S3" s="347">
        <v>3.1380179999999998</v>
      </c>
      <c r="T3" s="347">
        <v>3.2195679999999998</v>
      </c>
      <c r="U3" s="347">
        <v>3.280217</v>
      </c>
      <c r="V3" s="347">
        <v>43.204848000000005</v>
      </c>
      <c r="W3" s="347">
        <v>56.273765</v>
      </c>
      <c r="X3" s="347">
        <v>3.9701150000000003</v>
      </c>
      <c r="Y3" s="347">
        <v>4.780218999999998</v>
      </c>
      <c r="Z3" s="347">
        <v>5.789758000000001</v>
      </c>
      <c r="AA3" s="347">
        <v>1.3379299999999998</v>
      </c>
      <c r="AB3" s="347">
        <v>2925.335</v>
      </c>
      <c r="AC3" s="347">
        <v>0.41528600000000004</v>
      </c>
      <c r="AD3" s="347">
        <v>0.023229000000000003</v>
      </c>
      <c r="AE3" s="347">
        <v>0.099781</v>
      </c>
      <c r="AF3" s="347">
        <v>30.12515</v>
      </c>
      <c r="AG3" s="347">
        <v>0.454847</v>
      </c>
      <c r="AH3" s="347">
        <v>6.328653999999999</v>
      </c>
      <c r="AI3" s="347">
        <v>0.51888</v>
      </c>
      <c r="AJ3" s="347">
        <v>6.8746089999999995</v>
      </c>
      <c r="AK3" s="347">
        <v>0.001912</v>
      </c>
      <c r="AL3" s="347">
        <v>2.267753</v>
      </c>
      <c r="AM3" s="347">
        <v>0.16034982099999998</v>
      </c>
      <c r="AN3" s="347">
        <v>0.011188</v>
      </c>
      <c r="AO3" s="347">
        <v>0</v>
      </c>
      <c r="AP3" s="347">
        <v>-0.000814</v>
      </c>
    </row>
  </sheetData>
  <sheetProtection/>
  <mergeCells count="2">
    <mergeCell ref="R1:S1"/>
    <mergeCell ref="AK1:AL1"/>
  </mergeCells>
  <hyperlinks>
    <hyperlink ref="AK1" location="Tartalom!A1" display="Vissza a tartalomjegyzékre"/>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A1:P28"/>
  <sheetViews>
    <sheetView zoomScalePageLayoutView="0" workbookViewId="0" topLeftCell="A1">
      <pane xSplit="1" ySplit="2" topLeftCell="E3" activePane="bottomRight" state="frozen"/>
      <selection pane="topLeft" activeCell="Y25" sqref="Y25"/>
      <selection pane="topRight" activeCell="Y25" sqref="Y25"/>
      <selection pane="bottomLeft" activeCell="Y25" sqref="Y25"/>
      <selection pane="bottomRight" activeCell="R13" sqref="R13"/>
    </sheetView>
  </sheetViews>
  <sheetFormatPr defaultColWidth="9.140625" defaultRowHeight="12.75"/>
  <cols>
    <col min="1" max="1" width="39.8515625" style="18" customWidth="1"/>
    <col min="2" max="12" width="6.7109375" style="18" customWidth="1"/>
    <col min="13" max="16" width="6.8515625" style="18" customWidth="1"/>
    <col min="17" max="16384" width="9.140625" style="18" customWidth="1"/>
  </cols>
  <sheetData>
    <row r="1" spans="1:16" ht="52.5" customHeight="1">
      <c r="A1" s="298" t="s">
        <v>473</v>
      </c>
      <c r="G1" s="616"/>
      <c r="H1" s="616"/>
      <c r="M1" s="221"/>
      <c r="N1" s="616" t="s">
        <v>44</v>
      </c>
      <c r="O1" s="616"/>
      <c r="P1" s="616"/>
    </row>
    <row r="2" spans="1:16" ht="23.25" customHeight="1">
      <c r="A2" s="412" t="s">
        <v>2</v>
      </c>
      <c r="B2" s="54" t="s">
        <v>10</v>
      </c>
      <c r="C2" s="54" t="s">
        <v>11</v>
      </c>
      <c r="D2" s="54" t="s">
        <v>12</v>
      </c>
      <c r="E2" s="54" t="s">
        <v>13</v>
      </c>
      <c r="F2" s="54" t="s">
        <v>9</v>
      </c>
      <c r="G2" s="54" t="s">
        <v>14</v>
      </c>
      <c r="H2" s="54" t="s">
        <v>15</v>
      </c>
      <c r="I2" s="54" t="s">
        <v>16</v>
      </c>
      <c r="J2" s="54" t="s">
        <v>70</v>
      </c>
      <c r="K2" s="54" t="s">
        <v>71</v>
      </c>
      <c r="L2" s="54" t="s">
        <v>482</v>
      </c>
      <c r="M2" s="54" t="s">
        <v>558</v>
      </c>
      <c r="N2" s="54" t="s">
        <v>625</v>
      </c>
      <c r="O2" s="570" t="s">
        <v>682</v>
      </c>
      <c r="P2" s="593" t="s">
        <v>761</v>
      </c>
    </row>
    <row r="3" spans="1:16" ht="14.25" customHeight="1">
      <c r="A3" s="97" t="s">
        <v>362</v>
      </c>
      <c r="B3" s="100" t="s">
        <v>31</v>
      </c>
      <c r="C3" s="101" t="s">
        <v>31</v>
      </c>
      <c r="D3" s="101" t="s">
        <v>31</v>
      </c>
      <c r="E3" s="102">
        <v>6.144124</v>
      </c>
      <c r="F3" s="102">
        <v>7.250144</v>
      </c>
      <c r="G3" s="102">
        <v>10.100010999999999</v>
      </c>
      <c r="H3" s="102">
        <v>12.734125</v>
      </c>
      <c r="I3" s="102">
        <v>13.584998</v>
      </c>
      <c r="J3" s="102">
        <v>14.872056999999996</v>
      </c>
      <c r="K3" s="102">
        <v>15.870994</v>
      </c>
      <c r="L3" s="102">
        <v>20.816349</v>
      </c>
      <c r="M3" s="102">
        <v>15.621166</v>
      </c>
      <c r="N3" s="102">
        <v>13.98029</v>
      </c>
      <c r="O3" s="102">
        <v>3.978085</v>
      </c>
      <c r="P3" s="102">
        <v>1.033916</v>
      </c>
    </row>
    <row r="4" spans="1:16" ht="12.75">
      <c r="A4" s="32" t="s">
        <v>119</v>
      </c>
      <c r="B4" s="103">
        <v>3.067506</v>
      </c>
      <c r="C4" s="104">
        <v>4.162675</v>
      </c>
      <c r="D4" s="104">
        <v>5.281149</v>
      </c>
      <c r="E4" s="104">
        <v>5.981904</v>
      </c>
      <c r="F4" s="105">
        <v>7.1935780000000005</v>
      </c>
      <c r="G4" s="105">
        <v>9.352606</v>
      </c>
      <c r="H4" s="105">
        <v>11.410427</v>
      </c>
      <c r="I4" s="105">
        <v>12.743615</v>
      </c>
      <c r="J4" s="105">
        <v>14.100267</v>
      </c>
      <c r="K4" s="105">
        <v>14.681711</v>
      </c>
      <c r="L4" s="105">
        <v>20.98314500000001</v>
      </c>
      <c r="M4" s="105">
        <v>17.980269</v>
      </c>
      <c r="N4" s="105">
        <v>17.189901999999996</v>
      </c>
      <c r="O4" s="105">
        <v>8.452503</v>
      </c>
      <c r="P4" s="105">
        <v>1.530702</v>
      </c>
    </row>
    <row r="5" spans="1:16" s="28" customFormat="1" ht="25.5">
      <c r="A5" s="98" t="s">
        <v>120</v>
      </c>
      <c r="B5" s="95" t="s">
        <v>31</v>
      </c>
      <c r="C5" s="87" t="s">
        <v>31</v>
      </c>
      <c r="D5" s="88">
        <v>2.710118</v>
      </c>
      <c r="E5" s="88">
        <v>3.5920949999999996</v>
      </c>
      <c r="F5" s="88">
        <v>4.376787</v>
      </c>
      <c r="G5" s="88">
        <v>5.63669</v>
      </c>
      <c r="H5" s="88">
        <v>7.258095</v>
      </c>
      <c r="I5" s="88">
        <v>7.374983</v>
      </c>
      <c r="J5" s="88">
        <v>7.229801</v>
      </c>
      <c r="K5" s="88">
        <v>7.5673699999999995</v>
      </c>
      <c r="L5" s="88">
        <v>9.713203</v>
      </c>
      <c r="M5" s="88">
        <v>7.792150000000001</v>
      </c>
      <c r="N5" s="88">
        <v>5.280799999999999</v>
      </c>
      <c r="O5" s="88">
        <v>3.214956</v>
      </c>
      <c r="P5" s="88">
        <v>0.253416</v>
      </c>
    </row>
    <row r="6" spans="1:16" s="28" customFormat="1" ht="14.25" customHeight="1">
      <c r="A6" s="98" t="s">
        <v>121</v>
      </c>
      <c r="B6" s="95" t="s">
        <v>31</v>
      </c>
      <c r="C6" s="87" t="s">
        <v>31</v>
      </c>
      <c r="D6" s="88">
        <v>0.300512</v>
      </c>
      <c r="E6" s="88">
        <v>0.392081</v>
      </c>
      <c r="F6" s="88">
        <v>0.26318</v>
      </c>
      <c r="G6" s="88">
        <v>0.290063</v>
      </c>
      <c r="H6" s="88">
        <v>0.271867</v>
      </c>
      <c r="I6" s="88">
        <v>0.5621430000000001</v>
      </c>
      <c r="J6" s="88">
        <v>0.825902</v>
      </c>
      <c r="K6" s="88">
        <v>1.192375</v>
      </c>
      <c r="L6" s="88">
        <v>2.2760599999999998</v>
      </c>
      <c r="M6" s="88">
        <v>3.123638</v>
      </c>
      <c r="N6" s="88">
        <v>4.149331999999999</v>
      </c>
      <c r="O6" s="88">
        <v>0.04333</v>
      </c>
      <c r="P6" s="89">
        <v>-0.012948000000000001</v>
      </c>
    </row>
    <row r="7" spans="1:16" s="28" customFormat="1" ht="12.75">
      <c r="A7" s="98" t="s">
        <v>122</v>
      </c>
      <c r="B7" s="95" t="s">
        <v>31</v>
      </c>
      <c r="C7" s="87" t="s">
        <v>31</v>
      </c>
      <c r="D7" s="89">
        <v>0.030626</v>
      </c>
      <c r="E7" s="89">
        <v>0.050011</v>
      </c>
      <c r="F7" s="89">
        <v>0.053312</v>
      </c>
      <c r="G7" s="89">
        <v>0.053427999999999996</v>
      </c>
      <c r="H7" s="89">
        <v>0.053056</v>
      </c>
      <c r="I7" s="89">
        <v>0.057814</v>
      </c>
      <c r="J7" s="89">
        <v>0.061031</v>
      </c>
      <c r="K7" s="89">
        <v>0.076454</v>
      </c>
      <c r="L7" s="89">
        <v>0.08159999999999999</v>
      </c>
      <c r="M7" s="89">
        <v>0.08112499999999999</v>
      </c>
      <c r="N7" s="89">
        <v>0.08531</v>
      </c>
      <c r="O7" s="89">
        <v>0.075747</v>
      </c>
      <c r="P7" s="89">
        <v>0.025019999999999997</v>
      </c>
    </row>
    <row r="8" spans="1:16" s="28" customFormat="1" ht="12.75">
      <c r="A8" s="98" t="s">
        <v>123</v>
      </c>
      <c r="B8" s="95" t="s">
        <v>31</v>
      </c>
      <c r="C8" s="87" t="s">
        <v>31</v>
      </c>
      <c r="D8" s="89">
        <v>0.010079000000000001</v>
      </c>
      <c r="E8" s="89">
        <v>0.016802</v>
      </c>
      <c r="F8" s="89">
        <v>0.025806000000000003</v>
      </c>
      <c r="G8" s="89">
        <v>0.0299</v>
      </c>
      <c r="H8" s="89">
        <v>0.033509</v>
      </c>
      <c r="I8" s="89">
        <v>0.033474</v>
      </c>
      <c r="J8" s="89">
        <v>0.037181</v>
      </c>
      <c r="K8" s="89">
        <v>0.038808</v>
      </c>
      <c r="L8" s="89">
        <v>0.03239</v>
      </c>
      <c r="M8" s="89">
        <v>0.025417000000000002</v>
      </c>
      <c r="N8" s="89">
        <v>0.02364</v>
      </c>
      <c r="O8" s="89">
        <v>0.012925999999999998</v>
      </c>
      <c r="P8" s="89">
        <v>0.005292</v>
      </c>
    </row>
    <row r="9" spans="1:16" s="28" customFormat="1" ht="12.75">
      <c r="A9" s="98" t="s">
        <v>124</v>
      </c>
      <c r="B9" s="95" t="s">
        <v>31</v>
      </c>
      <c r="C9" s="87" t="s">
        <v>31</v>
      </c>
      <c r="D9" s="89">
        <v>0.063112</v>
      </c>
      <c r="E9" s="89">
        <v>0.020238</v>
      </c>
      <c r="F9" s="89">
        <v>0.060524999999999995</v>
      </c>
      <c r="G9" s="89">
        <v>0.04813</v>
      </c>
      <c r="H9" s="89">
        <v>0.044155</v>
      </c>
      <c r="I9" s="89">
        <v>0.052431</v>
      </c>
      <c r="J9" s="89">
        <v>0.116085</v>
      </c>
      <c r="K9" s="89">
        <v>0.183688</v>
      </c>
      <c r="L9" s="89">
        <v>0.26541299999999995</v>
      </c>
      <c r="M9" s="89">
        <v>0.24708599999999994</v>
      </c>
      <c r="N9" s="89">
        <v>0.20762999999999998</v>
      </c>
      <c r="O9" s="89">
        <v>0.13355999999999998</v>
      </c>
      <c r="P9" s="89">
        <v>0.053577</v>
      </c>
    </row>
    <row r="10" spans="1:16" s="28" customFormat="1" ht="12.75" customHeight="1">
      <c r="A10" s="98" t="s">
        <v>24</v>
      </c>
      <c r="B10" s="95" t="s">
        <v>31</v>
      </c>
      <c r="C10" s="87" t="s">
        <v>31</v>
      </c>
      <c r="D10" s="88">
        <v>0.022981</v>
      </c>
      <c r="E10" s="88">
        <v>0.036677999999999995</v>
      </c>
      <c r="F10" s="88">
        <v>0.1082</v>
      </c>
      <c r="G10" s="88">
        <v>0.215164</v>
      </c>
      <c r="H10" s="88">
        <v>0.27531900000000004</v>
      </c>
      <c r="I10" s="88">
        <v>0.27615300000000004</v>
      </c>
      <c r="J10" s="88">
        <v>0.247925</v>
      </c>
      <c r="K10" s="88">
        <v>0.267338</v>
      </c>
      <c r="L10" s="88">
        <v>0.374654</v>
      </c>
      <c r="M10" s="88">
        <v>0.588239</v>
      </c>
      <c r="N10" s="88">
        <v>0.48539399999999994</v>
      </c>
      <c r="O10" s="88">
        <v>0.03983899999999999</v>
      </c>
      <c r="P10" s="88">
        <v>0.009627</v>
      </c>
    </row>
    <row r="11" spans="1:16" s="28" customFormat="1" ht="12.75">
      <c r="A11" s="98" t="s">
        <v>125</v>
      </c>
      <c r="B11" s="96">
        <v>0.534554</v>
      </c>
      <c r="C11" s="89">
        <v>0.6101219999999999</v>
      </c>
      <c r="D11" s="88">
        <v>0.52407</v>
      </c>
      <c r="E11" s="88">
        <v>0.620149</v>
      </c>
      <c r="F11" s="88">
        <v>0.775246</v>
      </c>
      <c r="G11" s="88">
        <v>0.9686760000000001</v>
      </c>
      <c r="H11" s="88">
        <v>1.25085</v>
      </c>
      <c r="I11" s="88">
        <v>1.712327</v>
      </c>
      <c r="J11" s="88">
        <v>2.216481</v>
      </c>
      <c r="K11" s="88">
        <v>2.4059630000000003</v>
      </c>
      <c r="L11" s="88">
        <v>2.744276</v>
      </c>
      <c r="M11" s="88">
        <v>2.692788</v>
      </c>
      <c r="N11" s="88">
        <v>3.2168710000000007</v>
      </c>
      <c r="O11" s="88">
        <v>1.4693340000000001</v>
      </c>
      <c r="P11" s="88">
        <v>0.44259399999999993</v>
      </c>
    </row>
    <row r="12" spans="1:16" s="28" customFormat="1" ht="12.75">
      <c r="A12" s="98" t="s">
        <v>126</v>
      </c>
      <c r="B12" s="95" t="s">
        <v>31</v>
      </c>
      <c r="C12" s="87" t="s">
        <v>31</v>
      </c>
      <c r="D12" s="88">
        <v>0.365897</v>
      </c>
      <c r="E12" s="88">
        <v>0.42203199999999996</v>
      </c>
      <c r="F12" s="88">
        <v>0.530693</v>
      </c>
      <c r="G12" s="88">
        <v>0.663595</v>
      </c>
      <c r="H12" s="88">
        <v>0.8505119999999999</v>
      </c>
      <c r="I12" s="88">
        <v>1.177168</v>
      </c>
      <c r="J12" s="88">
        <v>1.4933489999999998</v>
      </c>
      <c r="K12" s="88">
        <v>1.6239970000000001</v>
      </c>
      <c r="L12" s="88">
        <v>1.7960360000000002</v>
      </c>
      <c r="M12" s="88">
        <v>1.7275580000000004</v>
      </c>
      <c r="N12" s="88">
        <v>2.1326310000000004</v>
      </c>
      <c r="O12" s="88">
        <v>1.025017</v>
      </c>
      <c r="P12" s="88">
        <v>0.323627</v>
      </c>
    </row>
    <row r="13" spans="1:16" s="28" customFormat="1" ht="12.75">
      <c r="A13" s="98" t="s">
        <v>429</v>
      </c>
      <c r="B13" s="95" t="s">
        <v>31</v>
      </c>
      <c r="C13" s="87" t="s">
        <v>31</v>
      </c>
      <c r="D13" s="88">
        <v>0.132501</v>
      </c>
      <c r="E13" s="88">
        <v>0.299176</v>
      </c>
      <c r="F13" s="88">
        <v>0.103445</v>
      </c>
      <c r="G13" s="88">
        <v>0.14399299999999998</v>
      </c>
      <c r="H13" s="88">
        <v>0.15859800000000002</v>
      </c>
      <c r="I13" s="88">
        <v>0.181583</v>
      </c>
      <c r="J13" s="88">
        <v>0.174643</v>
      </c>
      <c r="K13" s="88">
        <v>0.18095599999999998</v>
      </c>
      <c r="L13" s="88">
        <v>0.199781</v>
      </c>
      <c r="M13" s="88">
        <v>0.18252900000000002</v>
      </c>
      <c r="N13" s="88">
        <v>0.15801400000000002</v>
      </c>
      <c r="O13" s="88">
        <v>0.06419</v>
      </c>
      <c r="P13" s="88">
        <v>0.0297</v>
      </c>
    </row>
    <row r="14" spans="1:16" s="28" customFormat="1" ht="12.75">
      <c r="A14" s="99" t="s">
        <v>430</v>
      </c>
      <c r="B14" s="95" t="s">
        <v>31</v>
      </c>
      <c r="C14" s="87" t="s">
        <v>31</v>
      </c>
      <c r="D14" s="88">
        <v>0.033436</v>
      </c>
      <c r="E14" s="88">
        <v>0.049955</v>
      </c>
      <c r="F14" s="88">
        <v>0.06516</v>
      </c>
      <c r="G14" s="88">
        <v>0.086473</v>
      </c>
      <c r="H14" s="88">
        <v>0.11560899999999999</v>
      </c>
      <c r="I14" s="88">
        <v>0.148617</v>
      </c>
      <c r="J14" s="88">
        <v>0.23066699999999998</v>
      </c>
      <c r="K14" s="88">
        <v>0.239299</v>
      </c>
      <c r="L14" s="88">
        <v>0.340028</v>
      </c>
      <c r="M14" s="88">
        <v>0.4016039999999999</v>
      </c>
      <c r="N14" s="88">
        <v>0.45829000000000003</v>
      </c>
      <c r="O14" s="88">
        <v>0.154034</v>
      </c>
      <c r="P14" s="88">
        <v>0.034072000000000005</v>
      </c>
    </row>
    <row r="15" spans="1:16" s="28" customFormat="1" ht="12.75">
      <c r="A15" s="98" t="s">
        <v>519</v>
      </c>
      <c r="B15" s="95" t="s">
        <v>31</v>
      </c>
      <c r="C15" s="87" t="s">
        <v>31</v>
      </c>
      <c r="D15" s="88">
        <v>0</v>
      </c>
      <c r="E15" s="88">
        <v>0.14816200000000002</v>
      </c>
      <c r="F15" s="88">
        <v>0.179393</v>
      </c>
      <c r="G15" s="88">
        <v>0.218608</v>
      </c>
      <c r="H15" s="88">
        <v>0.284729</v>
      </c>
      <c r="I15" s="88">
        <v>0.386542</v>
      </c>
      <c r="J15" s="88">
        <v>0.492465</v>
      </c>
      <c r="K15" s="88">
        <v>0.542667</v>
      </c>
      <c r="L15" s="88">
        <v>0.6082119999999999</v>
      </c>
      <c r="M15" s="88">
        <v>0.563626</v>
      </c>
      <c r="N15" s="88">
        <v>0.6259500000000001</v>
      </c>
      <c r="O15" s="88">
        <v>0.290283</v>
      </c>
      <c r="P15" s="88">
        <v>0.08489500000000001</v>
      </c>
    </row>
    <row r="16" spans="1:16" s="28" customFormat="1" ht="12.75">
      <c r="A16" s="98" t="s">
        <v>130</v>
      </c>
      <c r="B16" s="95" t="s">
        <v>31</v>
      </c>
      <c r="C16" s="87" t="s">
        <v>31</v>
      </c>
      <c r="D16" s="88">
        <v>0.161374</v>
      </c>
      <c r="E16" s="88">
        <v>0.34212400000000004</v>
      </c>
      <c r="F16" s="88">
        <v>0.5742240000000001</v>
      </c>
      <c r="G16" s="88">
        <v>0.807924</v>
      </c>
      <c r="H16" s="88">
        <v>0.5292619999999999</v>
      </c>
      <c r="I16" s="88">
        <v>0.6104489999999999</v>
      </c>
      <c r="J16" s="88">
        <v>0.6936890000000001</v>
      </c>
      <c r="K16" s="88">
        <v>0.349663</v>
      </c>
      <c r="L16" s="88">
        <v>0.4007320000000001</v>
      </c>
      <c r="M16" s="88">
        <v>0.7061730000000002</v>
      </c>
      <c r="N16" s="88">
        <v>0.8265780000000001</v>
      </c>
      <c r="O16" s="88">
        <v>0.11159500000000001</v>
      </c>
      <c r="P16" s="88">
        <v>0.036532999999999996</v>
      </c>
    </row>
    <row r="17" spans="1:16" s="28" customFormat="1" ht="12.75">
      <c r="A17" s="98" t="s">
        <v>131</v>
      </c>
      <c r="B17" s="95" t="s">
        <v>31</v>
      </c>
      <c r="C17" s="87" t="s">
        <v>31</v>
      </c>
      <c r="D17" s="88">
        <v>0.32222199999999995</v>
      </c>
      <c r="E17" s="88">
        <v>0.393258</v>
      </c>
      <c r="F17" s="88">
        <v>0.40219900000000003</v>
      </c>
      <c r="G17" s="88">
        <v>0.568221</v>
      </c>
      <c r="H17" s="88">
        <v>0.747853</v>
      </c>
      <c r="I17" s="88">
        <v>0.865985</v>
      </c>
      <c r="J17" s="88">
        <v>0.983495</v>
      </c>
      <c r="K17" s="88">
        <v>0.6772809999999999</v>
      </c>
      <c r="L17" s="88">
        <v>1.476097</v>
      </c>
      <c r="M17" s="88">
        <v>1.4449480000000003</v>
      </c>
      <c r="N17" s="88">
        <v>0.9179289999999998</v>
      </c>
      <c r="O17" s="88">
        <v>-0.010052999999999996</v>
      </c>
      <c r="P17" s="88">
        <v>0.0005470000000000001</v>
      </c>
    </row>
    <row r="18" spans="1:16" s="28" customFormat="1" ht="12.75">
      <c r="A18" s="98" t="s">
        <v>8</v>
      </c>
      <c r="B18" s="95" t="s">
        <v>31</v>
      </c>
      <c r="C18" s="87" t="s">
        <v>31</v>
      </c>
      <c r="D18" s="88">
        <v>1.136055</v>
      </c>
      <c r="E18" s="88">
        <v>0.5184680000000007</v>
      </c>
      <c r="F18" s="88">
        <v>0.5540990000000003</v>
      </c>
      <c r="G18" s="88">
        <v>0.73441</v>
      </c>
      <c r="H18" s="88">
        <v>0.9464609999999992</v>
      </c>
      <c r="I18" s="88">
        <v>1.197855999999999</v>
      </c>
      <c r="J18" s="88">
        <v>1.6886769999999998</v>
      </c>
      <c r="K18" s="88">
        <v>1.9227709999999998</v>
      </c>
      <c r="L18" s="88">
        <v>3.618720000000012</v>
      </c>
      <c r="M18" s="88">
        <v>1.2787049999999986</v>
      </c>
      <c r="N18" s="88">
        <f>N4-N5-N6-N7-N8-N9-N10-N11-N16-N17</f>
        <v>1.996417999999997</v>
      </c>
      <c r="O18" s="88">
        <v>3.3612690000000005</v>
      </c>
      <c r="P18" s="88">
        <v>0.717044</v>
      </c>
    </row>
    <row r="19" spans="1:16" ht="12.75">
      <c r="A19" s="90" t="s">
        <v>363</v>
      </c>
      <c r="B19" s="316" t="s">
        <v>31</v>
      </c>
      <c r="C19" s="317" t="s">
        <v>31</v>
      </c>
      <c r="D19" s="317" t="s">
        <v>31</v>
      </c>
      <c r="E19" s="104">
        <v>0.16222</v>
      </c>
      <c r="F19" s="105">
        <v>0.056566000000000005</v>
      </c>
      <c r="G19" s="105">
        <v>0.747405</v>
      </c>
      <c r="H19" s="105">
        <v>1.323698</v>
      </c>
      <c r="I19" s="105">
        <v>0.841383</v>
      </c>
      <c r="J19" s="105">
        <v>0.77179</v>
      </c>
      <c r="K19" s="105">
        <v>1.1892829999999999</v>
      </c>
      <c r="L19" s="105">
        <v>-0.16679599999999997</v>
      </c>
      <c r="M19" s="105">
        <v>-2.359103</v>
      </c>
      <c r="N19" s="105">
        <v>-3.2096120000000004</v>
      </c>
      <c r="O19" s="105">
        <v>-4.474418</v>
      </c>
      <c r="P19" s="105">
        <v>-0.49678599999999995</v>
      </c>
    </row>
    <row r="20" ht="21.75" customHeight="1"/>
    <row r="28" spans="1:7" ht="12.75">
      <c r="A28" s="94"/>
      <c r="B28" s="94"/>
      <c r="C28" s="94"/>
      <c r="D28" s="94"/>
      <c r="E28" s="94"/>
      <c r="F28" s="94"/>
      <c r="G28" s="94"/>
    </row>
  </sheetData>
  <sheetProtection/>
  <mergeCells count="2">
    <mergeCell ref="G1:H1"/>
    <mergeCell ref="N1:P1"/>
  </mergeCells>
  <hyperlinks>
    <hyperlink ref="N1" location="Tartalom!A1" display="Vissza a tartalomjegyzékre"/>
  </hyperlinks>
  <printOptions/>
  <pageMargins left="0.7480314960629921" right="0.2362204724409449" top="0.6692913385826772" bottom="0.5118110236220472" header="0.1968503937007874" footer="0.1574803149606299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sheetPr>
    <tabColor rgb="FF00B0F0"/>
  </sheetPr>
  <dimension ref="A1:BA20"/>
  <sheetViews>
    <sheetView zoomScalePageLayoutView="0" workbookViewId="0" topLeftCell="A1">
      <pane xSplit="1" ySplit="2" topLeftCell="AR3" activePane="bottomRight" state="frozen"/>
      <selection pane="topLeft" activeCell="Y25" sqref="Y25"/>
      <selection pane="topRight" activeCell="Y25" sqref="Y25"/>
      <selection pane="bottomLeft" activeCell="Y25" sqref="Y25"/>
      <selection pane="bottomRight" activeCell="BC4" sqref="BC4"/>
    </sheetView>
  </sheetViews>
  <sheetFormatPr defaultColWidth="9.140625" defaultRowHeight="12.75" outlineLevelCol="1"/>
  <cols>
    <col min="1" max="1" width="42.28125" style="94" customWidth="1"/>
    <col min="2" max="2" width="9.421875" style="94" hidden="1" customWidth="1" outlineLevel="1"/>
    <col min="3" max="3" width="9.7109375" style="94" hidden="1" customWidth="1" outlineLevel="1"/>
    <col min="4" max="4" width="11.421875" style="94" hidden="1" customWidth="1" outlineLevel="1"/>
    <col min="5" max="5" width="12.140625" style="94" bestFit="1" customWidth="1" collapsed="1"/>
    <col min="6" max="6" width="10.28125" style="94" hidden="1" customWidth="1" outlineLevel="1"/>
    <col min="7" max="7" width="9.8515625" style="94" hidden="1" customWidth="1" outlineLevel="1"/>
    <col min="8" max="8" width="12.140625" style="94" hidden="1" customWidth="1" outlineLevel="1"/>
    <col min="9" max="9" width="12.7109375" style="94" customWidth="1" collapsed="1"/>
    <col min="10" max="10" width="11.28125" style="94" hidden="1" customWidth="1" outlineLevel="1"/>
    <col min="11" max="11" width="9.140625" style="94" hidden="1" customWidth="1" outlineLevel="1"/>
    <col min="12" max="12" width="12.8515625" style="94" hidden="1" customWidth="1" outlineLevel="1"/>
    <col min="13" max="13" width="12.28125" style="94" customWidth="1" collapsed="1"/>
    <col min="14" max="14" width="11.8515625" style="94" hidden="1" customWidth="1" outlineLevel="1"/>
    <col min="15" max="15" width="9.140625" style="94" hidden="1" customWidth="1" outlineLevel="1"/>
    <col min="16" max="16" width="12.421875" style="94" hidden="1" customWidth="1" outlineLevel="1"/>
    <col min="17" max="17" width="11.140625" style="94" customWidth="1" collapsed="1"/>
    <col min="18" max="20" width="11.140625" style="94" hidden="1" customWidth="1" outlineLevel="1"/>
    <col min="21" max="21" width="11.140625" style="94" customWidth="1" collapsed="1"/>
    <col min="22" max="24" width="11.140625" style="94" hidden="1" customWidth="1" outlineLevel="1"/>
    <col min="25" max="25" width="11.140625" style="94" customWidth="1" collapsed="1"/>
    <col min="26" max="26" width="9.7109375" style="94" hidden="1" customWidth="1" outlineLevel="1"/>
    <col min="27" max="27" width="9.140625" style="94" hidden="1" customWidth="1" outlineLevel="1"/>
    <col min="28" max="28" width="10.28125" style="94" hidden="1" customWidth="1" outlineLevel="1"/>
    <col min="29" max="29" width="10.7109375" style="94" customWidth="1" collapsed="1"/>
    <col min="30" max="30" width="10.00390625" style="94" hidden="1" customWidth="1" outlineLevel="1"/>
    <col min="31" max="31" width="8.57421875" style="94" hidden="1" customWidth="1" outlineLevel="1"/>
    <col min="32" max="32" width="11.00390625" style="94" hidden="1" customWidth="1" outlineLevel="1"/>
    <col min="33" max="33" width="9.57421875" style="94" customWidth="1" collapsed="1"/>
    <col min="34" max="34" width="9.7109375" style="94" customWidth="1"/>
    <col min="35" max="35" width="10.7109375" style="94" customWidth="1"/>
    <col min="36" max="36" width="10.28125" style="94" customWidth="1"/>
    <col min="37" max="37" width="10.8515625" style="94" customWidth="1"/>
    <col min="38" max="38" width="9.421875" style="94" customWidth="1"/>
    <col min="39" max="16384" width="9.140625" style="94" customWidth="1"/>
  </cols>
  <sheetData>
    <row r="1" spans="1:49" ht="51.75" customHeight="1">
      <c r="A1" s="114" t="s">
        <v>466</v>
      </c>
      <c r="B1" s="115"/>
      <c r="C1" s="117"/>
      <c r="D1" s="117"/>
      <c r="E1" s="115"/>
      <c r="F1" s="115"/>
      <c r="G1" s="115"/>
      <c r="H1" s="115"/>
      <c r="I1" s="115"/>
      <c r="J1" s="115"/>
      <c r="K1" s="115"/>
      <c r="L1" s="115"/>
      <c r="M1" s="115"/>
      <c r="N1" s="115"/>
      <c r="O1" s="115"/>
      <c r="P1" s="115"/>
      <c r="AA1" s="106"/>
      <c r="AB1" s="116"/>
      <c r="AC1" s="616"/>
      <c r="AD1" s="616"/>
      <c r="AG1" s="131"/>
      <c r="AH1" s="131"/>
      <c r="AI1" s="131"/>
      <c r="AJ1" s="131"/>
      <c r="AV1" s="616" t="s">
        <v>44</v>
      </c>
      <c r="AW1" s="616"/>
    </row>
    <row r="2" spans="1:53" s="107" customFormat="1" ht="44.25" customHeight="1">
      <c r="A2" s="54" t="s">
        <v>2</v>
      </c>
      <c r="B2" s="54" t="s">
        <v>214</v>
      </c>
      <c r="C2" s="54" t="s">
        <v>215</v>
      </c>
      <c r="D2" s="54" t="s">
        <v>216</v>
      </c>
      <c r="E2" s="54" t="s">
        <v>217</v>
      </c>
      <c r="F2" s="54" t="s">
        <v>229</v>
      </c>
      <c r="G2" s="54" t="s">
        <v>230</v>
      </c>
      <c r="H2" s="54" t="s">
        <v>231</v>
      </c>
      <c r="I2" s="54" t="s">
        <v>232</v>
      </c>
      <c r="J2" s="54" t="s">
        <v>233</v>
      </c>
      <c r="K2" s="54" t="s">
        <v>234</v>
      </c>
      <c r="L2" s="54" t="s">
        <v>235</v>
      </c>
      <c r="M2" s="54" t="s">
        <v>236</v>
      </c>
      <c r="N2" s="54" t="s">
        <v>237</v>
      </c>
      <c r="O2" s="54" t="s">
        <v>238</v>
      </c>
      <c r="P2" s="54" t="s">
        <v>239</v>
      </c>
      <c r="Q2" s="54" t="s">
        <v>240</v>
      </c>
      <c r="R2" s="54" t="s">
        <v>241</v>
      </c>
      <c r="S2" s="54" t="s">
        <v>242</v>
      </c>
      <c r="T2" s="54" t="s">
        <v>243</v>
      </c>
      <c r="U2" s="54" t="s">
        <v>244</v>
      </c>
      <c r="V2" s="54" t="s">
        <v>245</v>
      </c>
      <c r="W2" s="54" t="s">
        <v>246</v>
      </c>
      <c r="X2" s="54" t="s">
        <v>247</v>
      </c>
      <c r="Y2" s="54" t="s">
        <v>248</v>
      </c>
      <c r="Z2" s="54" t="s">
        <v>249</v>
      </c>
      <c r="AA2" s="54" t="s">
        <v>250</v>
      </c>
      <c r="AB2" s="54" t="s">
        <v>358</v>
      </c>
      <c r="AC2" s="54" t="s">
        <v>373</v>
      </c>
      <c r="AD2" s="54" t="s">
        <v>418</v>
      </c>
      <c r="AE2" s="54" t="s">
        <v>491</v>
      </c>
      <c r="AF2" s="54" t="s">
        <v>503</v>
      </c>
      <c r="AG2" s="475" t="s">
        <v>535</v>
      </c>
      <c r="AH2" s="54" t="s">
        <v>544</v>
      </c>
      <c r="AI2" s="54" t="s">
        <v>560</v>
      </c>
      <c r="AJ2" s="54" t="s">
        <v>579</v>
      </c>
      <c r="AK2" s="54" t="s">
        <v>600</v>
      </c>
      <c r="AL2" s="54" t="s">
        <v>614</v>
      </c>
      <c r="AM2" s="54" t="s">
        <v>627</v>
      </c>
      <c r="AN2" s="553" t="s">
        <v>642</v>
      </c>
      <c r="AO2" s="560" t="s">
        <v>658</v>
      </c>
      <c r="AP2" s="54" t="s">
        <v>670</v>
      </c>
      <c r="AQ2" s="570" t="s">
        <v>685</v>
      </c>
      <c r="AR2" s="576" t="s">
        <v>697</v>
      </c>
      <c r="AS2" s="579" t="s">
        <v>720</v>
      </c>
      <c r="AT2" s="582" t="s">
        <v>734</v>
      </c>
      <c r="AU2" s="593" t="s">
        <v>764</v>
      </c>
      <c r="AV2" s="595" t="s">
        <v>776</v>
      </c>
      <c r="AW2" s="598" t="s">
        <v>793</v>
      </c>
      <c r="AX2" s="601" t="s">
        <v>800</v>
      </c>
      <c r="AY2" s="606" t="s">
        <v>819</v>
      </c>
      <c r="AZ2" s="611" t="s">
        <v>836</v>
      </c>
      <c r="BA2" s="613" t="s">
        <v>846</v>
      </c>
    </row>
    <row r="3" spans="1:53" s="107" customFormat="1" ht="13.5">
      <c r="A3" s="97" t="s">
        <v>362</v>
      </c>
      <c r="B3" s="119">
        <v>1.705242820225</v>
      </c>
      <c r="C3" s="105">
        <v>3.632222</v>
      </c>
      <c r="D3" s="105">
        <v>5.2467939999999995</v>
      </c>
      <c r="E3" s="105">
        <v>7.207577000000001</v>
      </c>
      <c r="F3" s="105">
        <v>2.227807</v>
      </c>
      <c r="G3" s="105">
        <v>4.861708999999999</v>
      </c>
      <c r="H3" s="105">
        <v>7.308983</v>
      </c>
      <c r="I3" s="105">
        <v>10.116363</v>
      </c>
      <c r="J3" s="105">
        <v>2.982377</v>
      </c>
      <c r="K3" s="105">
        <v>6.135878999999999</v>
      </c>
      <c r="L3" s="105">
        <v>9.305053</v>
      </c>
      <c r="M3" s="105">
        <v>12.662786999999998</v>
      </c>
      <c r="N3" s="105">
        <v>3.4122619999999997</v>
      </c>
      <c r="O3" s="105">
        <v>6.808057000000001</v>
      </c>
      <c r="P3" s="105">
        <v>10.094024</v>
      </c>
      <c r="Q3" s="105">
        <v>13.517327000000002</v>
      </c>
      <c r="R3" s="105">
        <v>3.4610909999999993</v>
      </c>
      <c r="S3" s="105">
        <v>7.249752000000003</v>
      </c>
      <c r="T3" s="105">
        <v>10.862852</v>
      </c>
      <c r="U3" s="105">
        <v>14.821182</v>
      </c>
      <c r="V3" s="105">
        <v>3.239709</v>
      </c>
      <c r="W3" s="105">
        <v>7.472516</v>
      </c>
      <c r="X3" s="105">
        <v>10.460429</v>
      </c>
      <c r="Y3" s="105">
        <v>15.788063000000001</v>
      </c>
      <c r="Z3" s="66">
        <v>4.3179110000000005</v>
      </c>
      <c r="AA3" s="66">
        <v>8.803052</v>
      </c>
      <c r="AB3" s="66">
        <v>13.042234</v>
      </c>
      <c r="AC3" s="66">
        <v>18.457485999999996</v>
      </c>
      <c r="AD3" s="66">
        <v>4.2813300000000005</v>
      </c>
      <c r="AE3" s="66">
        <v>8.005932</v>
      </c>
      <c r="AF3" s="305">
        <v>11.772695000000002</v>
      </c>
      <c r="AG3" s="305">
        <v>16.06171</v>
      </c>
      <c r="AH3" s="305">
        <v>4.2035290000000005</v>
      </c>
      <c r="AI3" s="305">
        <v>8.635788999999999</v>
      </c>
      <c r="AJ3" s="512">
        <v>13.048882</v>
      </c>
      <c r="AK3" s="533">
        <v>14.953807</v>
      </c>
      <c r="AL3" s="533">
        <v>0.24550499999999997</v>
      </c>
      <c r="AM3" s="545">
        <v>0.74982</v>
      </c>
      <c r="AN3" s="545">
        <v>3.099443</v>
      </c>
      <c r="AO3" s="545">
        <v>3.986757</v>
      </c>
      <c r="AP3" s="545">
        <v>0.27465100000000003</v>
      </c>
      <c r="AQ3" s="545">
        <v>0.763296</v>
      </c>
      <c r="AR3" s="545">
        <v>0.838015</v>
      </c>
      <c r="AS3" s="545">
        <v>1.101446</v>
      </c>
      <c r="AT3" s="545">
        <v>0.20543299999999998</v>
      </c>
      <c r="AU3" s="545">
        <v>0.23751799999999995</v>
      </c>
      <c r="AV3" s="545">
        <v>0.505127</v>
      </c>
      <c r="AW3" s="545">
        <v>0.6367060000000001</v>
      </c>
      <c r="AX3" s="545">
        <v>0.123413</v>
      </c>
      <c r="AY3" s="545">
        <v>0.418942</v>
      </c>
      <c r="AZ3" s="545">
        <v>0.461904</v>
      </c>
      <c r="BA3" s="545">
        <v>0.57507</v>
      </c>
    </row>
    <row r="4" spans="1:53" s="107" customFormat="1" ht="13.5">
      <c r="A4" s="97" t="s">
        <v>439</v>
      </c>
      <c r="B4" s="119">
        <v>1.724332820225</v>
      </c>
      <c r="C4" s="105">
        <v>3.557289820225</v>
      </c>
      <c r="D4" s="105">
        <v>5.190852820225</v>
      </c>
      <c r="E4" s="105">
        <v>7.141363820225</v>
      </c>
      <c r="F4" s="105">
        <v>1.978424</v>
      </c>
      <c r="G4" s="105">
        <v>4.427743</v>
      </c>
      <c r="H4" s="105">
        <v>6.676450000000001</v>
      </c>
      <c r="I4" s="105">
        <v>9.352976</v>
      </c>
      <c r="J4" s="105">
        <v>2.556074</v>
      </c>
      <c r="K4" s="105">
        <v>5.455362</v>
      </c>
      <c r="L4" s="105">
        <v>8.281977999999999</v>
      </c>
      <c r="M4" s="105">
        <v>11.429956999999998</v>
      </c>
      <c r="N4" s="105">
        <v>3.010776</v>
      </c>
      <c r="O4" s="105">
        <v>6.272636</v>
      </c>
      <c r="P4" s="105">
        <v>9.433425999999999</v>
      </c>
      <c r="Q4" s="105">
        <v>12.634981</v>
      </c>
      <c r="R4" s="105">
        <v>3.1860040000000005</v>
      </c>
      <c r="S4" s="105">
        <v>6.805093</v>
      </c>
      <c r="T4" s="105">
        <v>10.292890999999997</v>
      </c>
      <c r="U4" s="105">
        <v>13.684942999999999</v>
      </c>
      <c r="V4" s="105">
        <v>2.6966719999999995</v>
      </c>
      <c r="W4" s="105">
        <v>5.837781999999999</v>
      </c>
      <c r="X4" s="105">
        <v>9.27109</v>
      </c>
      <c r="Y4" s="105">
        <v>14.062489000000001</v>
      </c>
      <c r="Z4" s="66">
        <v>3.832249</v>
      </c>
      <c r="AA4" s="66">
        <v>7.743357999999999</v>
      </c>
      <c r="AB4" s="66">
        <v>12.842347</v>
      </c>
      <c r="AC4" s="66">
        <v>18.498261000000003</v>
      </c>
      <c r="AD4" s="66">
        <v>3.8912139999999997</v>
      </c>
      <c r="AE4" s="66">
        <v>8.465091000000001</v>
      </c>
      <c r="AF4" s="305">
        <v>13.286798</v>
      </c>
      <c r="AG4" s="305">
        <v>18.6213</v>
      </c>
      <c r="AH4" s="305">
        <v>4.660146000000001</v>
      </c>
      <c r="AI4" s="305">
        <v>9.278368</v>
      </c>
      <c r="AJ4" s="512">
        <v>14.022535</v>
      </c>
      <c r="AK4" s="533">
        <v>17.335431</v>
      </c>
      <c r="AL4" s="533">
        <v>2.8315289999999993</v>
      </c>
      <c r="AM4" s="545">
        <v>5.841979000000001</v>
      </c>
      <c r="AN4" s="545">
        <v>8.938925</v>
      </c>
      <c r="AO4" s="545">
        <v>8.968835000000002</v>
      </c>
      <c r="AP4" s="545">
        <v>0.486396</v>
      </c>
      <c r="AQ4" s="545">
        <v>0.9661681647</v>
      </c>
      <c r="AR4" s="545">
        <v>1.087432</v>
      </c>
      <c r="AS4" s="545">
        <v>1.5757610000000002</v>
      </c>
      <c r="AT4" s="545">
        <v>0.47948199999999996</v>
      </c>
      <c r="AU4" s="545">
        <v>0.6581110000000001</v>
      </c>
      <c r="AV4" s="545">
        <v>0.9817800000000001</v>
      </c>
      <c r="AW4" s="545">
        <v>1.393559</v>
      </c>
      <c r="AX4" s="545">
        <v>0.280393</v>
      </c>
      <c r="AY4" s="545">
        <v>0.49556700000000004</v>
      </c>
      <c r="AZ4" s="545">
        <v>0.603283</v>
      </c>
      <c r="BA4" s="545">
        <v>0.728566</v>
      </c>
    </row>
    <row r="5" spans="1:53" s="107" customFormat="1" ht="13.5">
      <c r="A5" s="118" t="s">
        <v>107</v>
      </c>
      <c r="B5" s="350">
        <v>0.009786</v>
      </c>
      <c r="C5" s="351">
        <v>0.025012999999999997</v>
      </c>
      <c r="D5" s="351">
        <v>0.033183</v>
      </c>
      <c r="E5" s="351">
        <v>0.044439</v>
      </c>
      <c r="F5" s="351">
        <v>0.014227</v>
      </c>
      <c r="G5" s="351">
        <v>0.025176</v>
      </c>
      <c r="H5" s="351">
        <v>0.037195</v>
      </c>
      <c r="I5" s="351">
        <v>0.052238</v>
      </c>
      <c r="J5" s="351">
        <v>0.012776999999999998</v>
      </c>
      <c r="K5" s="351">
        <v>0.025045</v>
      </c>
      <c r="L5" s="351">
        <v>0.037547000000000004</v>
      </c>
      <c r="M5" s="351">
        <v>0.058246</v>
      </c>
      <c r="N5" s="351">
        <v>0.015317</v>
      </c>
      <c r="O5" s="351">
        <v>0.032360999999999994</v>
      </c>
      <c r="P5" s="351">
        <v>0.049488</v>
      </c>
      <c r="Q5" s="351">
        <v>0.069786</v>
      </c>
      <c r="R5" s="351">
        <v>0.021443999999999994</v>
      </c>
      <c r="S5" s="351">
        <v>0.03877300000000001</v>
      </c>
      <c r="T5" s="351">
        <v>0.055603999999999994</v>
      </c>
      <c r="U5" s="351">
        <v>0.07934000000000001</v>
      </c>
      <c r="V5" s="76">
        <v>0.017241</v>
      </c>
      <c r="W5" s="76">
        <v>0.031031999999999997</v>
      </c>
      <c r="X5" s="76">
        <v>0.047037999999999996</v>
      </c>
      <c r="Y5" s="76">
        <v>0.064932</v>
      </c>
      <c r="Z5" s="47">
        <v>0.016219</v>
      </c>
      <c r="AA5" s="47">
        <v>0.030696</v>
      </c>
      <c r="AB5" s="47">
        <v>0.049324</v>
      </c>
      <c r="AC5" s="47">
        <v>0.06687100000000001</v>
      </c>
      <c r="AD5" s="47">
        <v>0.016661000000000002</v>
      </c>
      <c r="AE5" s="47">
        <v>0.03327100000000001</v>
      </c>
      <c r="AF5" s="306">
        <v>0.051082</v>
      </c>
      <c r="AG5" s="306">
        <v>0.075055</v>
      </c>
      <c r="AH5" s="306">
        <v>0.02492800000000001</v>
      </c>
      <c r="AI5" s="306">
        <v>0.049318999999999995</v>
      </c>
      <c r="AJ5" s="510">
        <v>0.07364000000000001</v>
      </c>
      <c r="AK5" s="534">
        <v>0.09031699999999998</v>
      </c>
      <c r="AL5" s="534">
        <v>0.015937000000000003</v>
      </c>
      <c r="AM5" s="546">
        <v>0.030137999999999998</v>
      </c>
      <c r="AN5" s="546">
        <v>0.035641</v>
      </c>
      <c r="AO5" s="546">
        <v>0.029153</v>
      </c>
      <c r="AP5" s="550" t="s">
        <v>672</v>
      </c>
      <c r="AQ5" s="550" t="s">
        <v>672</v>
      </c>
      <c r="AR5" s="550" t="s">
        <v>672</v>
      </c>
      <c r="AS5" s="550" t="s">
        <v>672</v>
      </c>
      <c r="AT5" s="550" t="s">
        <v>672</v>
      </c>
      <c r="AU5" s="550" t="s">
        <v>672</v>
      </c>
      <c r="AV5" s="550" t="s">
        <v>672</v>
      </c>
      <c r="AW5" s="550" t="s">
        <v>672</v>
      </c>
      <c r="AX5" s="550" t="s">
        <v>672</v>
      </c>
      <c r="AY5" s="550" t="s">
        <v>672</v>
      </c>
      <c r="AZ5" s="550" t="s">
        <v>672</v>
      </c>
      <c r="BA5" s="550" t="s">
        <v>672</v>
      </c>
    </row>
    <row r="6" spans="1:53" s="107" customFormat="1" ht="13.5">
      <c r="A6" s="118" t="s">
        <v>98</v>
      </c>
      <c r="B6" s="350">
        <v>0.11508435500000001</v>
      </c>
      <c r="C6" s="351">
        <v>0.270203355</v>
      </c>
      <c r="D6" s="351">
        <v>0.401713355</v>
      </c>
      <c r="E6" s="351">
        <v>0.585848355</v>
      </c>
      <c r="F6" s="351">
        <v>0.14308099999999999</v>
      </c>
      <c r="G6" s="351">
        <v>0.31621</v>
      </c>
      <c r="H6" s="351">
        <v>0.47909199999999996</v>
      </c>
      <c r="I6" s="351">
        <v>0.7354959999999999</v>
      </c>
      <c r="J6" s="351">
        <v>0.193769</v>
      </c>
      <c r="K6" s="351">
        <v>0.45181</v>
      </c>
      <c r="L6" s="351">
        <v>0.663273</v>
      </c>
      <c r="M6" s="351">
        <v>0.973536</v>
      </c>
      <c r="N6" s="351">
        <v>0.300418</v>
      </c>
      <c r="O6" s="351">
        <v>0.646047</v>
      </c>
      <c r="P6" s="351">
        <v>0.92635</v>
      </c>
      <c r="Q6" s="351">
        <v>1.4079949999999999</v>
      </c>
      <c r="R6" s="351">
        <v>0.38633999999999996</v>
      </c>
      <c r="S6" s="351">
        <v>0.859778</v>
      </c>
      <c r="T6" s="351">
        <v>1.293805</v>
      </c>
      <c r="U6" s="351">
        <v>1.7736550000000002</v>
      </c>
      <c r="V6" s="76">
        <v>0.447273</v>
      </c>
      <c r="W6" s="76">
        <v>0.906938</v>
      </c>
      <c r="X6" s="76">
        <v>1.361788</v>
      </c>
      <c r="Y6" s="76">
        <v>1.945065</v>
      </c>
      <c r="Z6" s="47">
        <v>0.44660500000000003</v>
      </c>
      <c r="AA6" s="47">
        <v>0.9710669999999999</v>
      </c>
      <c r="AB6" s="47">
        <v>1.4301650000000001</v>
      </c>
      <c r="AC6" s="47">
        <v>2.2191629999999996</v>
      </c>
      <c r="AD6" s="47">
        <v>0.496992</v>
      </c>
      <c r="AE6" s="47">
        <v>1.025503</v>
      </c>
      <c r="AF6" s="306">
        <v>1.513186</v>
      </c>
      <c r="AG6" s="306">
        <v>2.171709</v>
      </c>
      <c r="AH6" s="306">
        <v>0.5873079999999998</v>
      </c>
      <c r="AI6" s="306">
        <v>1.2986710000000001</v>
      </c>
      <c r="AJ6" s="510">
        <v>1.911127</v>
      </c>
      <c r="AK6" s="534">
        <v>2.6634360000000004</v>
      </c>
      <c r="AL6" s="534">
        <v>0.5559769999999999</v>
      </c>
      <c r="AM6" s="546">
        <v>1.0805129999999998</v>
      </c>
      <c r="AN6" s="546">
        <v>1.54371</v>
      </c>
      <c r="AO6" s="546">
        <v>1.4477529999999998</v>
      </c>
      <c r="AP6" s="550" t="s">
        <v>672</v>
      </c>
      <c r="AQ6" s="550" t="s">
        <v>672</v>
      </c>
      <c r="AR6" s="550" t="s">
        <v>672</v>
      </c>
      <c r="AS6" s="550" t="s">
        <v>672</v>
      </c>
      <c r="AT6" s="550" t="s">
        <v>672</v>
      </c>
      <c r="AU6" s="550" t="s">
        <v>672</v>
      </c>
      <c r="AV6" s="550" t="s">
        <v>672</v>
      </c>
      <c r="AW6" s="550" t="s">
        <v>672</v>
      </c>
      <c r="AX6" s="550" t="s">
        <v>672</v>
      </c>
      <c r="AY6" s="550" t="s">
        <v>672</v>
      </c>
      <c r="AZ6" s="550" t="s">
        <v>672</v>
      </c>
      <c r="BA6" s="550" t="s">
        <v>672</v>
      </c>
    </row>
    <row r="7" spans="1:53" s="107" customFormat="1" ht="15.75" customHeight="1">
      <c r="A7" s="118" t="s">
        <v>99</v>
      </c>
      <c r="B7" s="350">
        <v>0.023489999999999997</v>
      </c>
      <c r="C7" s="351">
        <v>0.04808199999999999</v>
      </c>
      <c r="D7" s="351">
        <v>0.07235899999999999</v>
      </c>
      <c r="E7" s="351">
        <v>0.102961</v>
      </c>
      <c r="F7" s="351">
        <v>0.024401</v>
      </c>
      <c r="G7" s="351">
        <v>0.05144</v>
      </c>
      <c r="H7" s="351">
        <v>0.087074</v>
      </c>
      <c r="I7" s="351">
        <v>0.130089</v>
      </c>
      <c r="J7" s="351">
        <v>0.037558999999999995</v>
      </c>
      <c r="K7" s="351">
        <v>0.075514</v>
      </c>
      <c r="L7" s="351">
        <v>0.113436</v>
      </c>
      <c r="M7" s="351">
        <v>0.15847999999999998</v>
      </c>
      <c r="N7" s="351">
        <v>0.043817999999999996</v>
      </c>
      <c r="O7" s="351">
        <v>0.090704</v>
      </c>
      <c r="P7" s="351">
        <v>0.131772</v>
      </c>
      <c r="Q7" s="351">
        <v>0.18137799999999998</v>
      </c>
      <c r="R7" s="351">
        <v>0.04312799999999999</v>
      </c>
      <c r="S7" s="351">
        <v>0.086</v>
      </c>
      <c r="T7" s="351">
        <v>0.13163799999999998</v>
      </c>
      <c r="U7" s="351">
        <v>0.169662</v>
      </c>
      <c r="V7" s="76">
        <v>0.041417</v>
      </c>
      <c r="W7" s="76">
        <v>0.08438599999999999</v>
      </c>
      <c r="X7" s="76">
        <v>0.12875199999999998</v>
      </c>
      <c r="Y7" s="76">
        <v>0.18395499999999998</v>
      </c>
      <c r="Z7" s="47">
        <v>0.04731200000000001</v>
      </c>
      <c r="AA7" s="47">
        <v>0.095126</v>
      </c>
      <c r="AB7" s="47">
        <v>0.14129399999999998</v>
      </c>
      <c r="AC7" s="47">
        <v>0.19662800000000002</v>
      </c>
      <c r="AD7" s="47">
        <v>0.035761</v>
      </c>
      <c r="AE7" s="47">
        <v>0.085679</v>
      </c>
      <c r="AF7" s="306">
        <v>0.131073</v>
      </c>
      <c r="AG7" s="306">
        <v>0.190571</v>
      </c>
      <c r="AH7" s="306">
        <v>0.042913</v>
      </c>
      <c r="AI7" s="306">
        <v>0.08669299999999999</v>
      </c>
      <c r="AJ7" s="510">
        <v>0.12585200000000002</v>
      </c>
      <c r="AK7" s="534">
        <v>0.16766399999999998</v>
      </c>
      <c r="AL7" s="534">
        <v>0.013398</v>
      </c>
      <c r="AM7" s="546">
        <v>0.036986</v>
      </c>
      <c r="AN7" s="546">
        <v>0.047888</v>
      </c>
      <c r="AO7" s="546">
        <v>0.056995000000000004</v>
      </c>
      <c r="AP7" s="550" t="s">
        <v>672</v>
      </c>
      <c r="AQ7" s="550" t="s">
        <v>672</v>
      </c>
      <c r="AR7" s="550" t="s">
        <v>672</v>
      </c>
      <c r="AS7" s="550" t="s">
        <v>672</v>
      </c>
      <c r="AT7" s="550" t="s">
        <v>672</v>
      </c>
      <c r="AU7" s="550" t="s">
        <v>672</v>
      </c>
      <c r="AV7" s="550" t="s">
        <v>672</v>
      </c>
      <c r="AW7" s="550" t="s">
        <v>672</v>
      </c>
      <c r="AX7" s="550" t="s">
        <v>672</v>
      </c>
      <c r="AY7" s="550" t="s">
        <v>672</v>
      </c>
      <c r="AZ7" s="550" t="s">
        <v>672</v>
      </c>
      <c r="BA7" s="550" t="s">
        <v>672</v>
      </c>
    </row>
    <row r="8" spans="1:53" s="107" customFormat="1" ht="13.5">
      <c r="A8" s="118" t="s">
        <v>108</v>
      </c>
      <c r="B8" s="350">
        <v>0.08409939</v>
      </c>
      <c r="C8" s="351">
        <v>0.14697739</v>
      </c>
      <c r="D8" s="351">
        <v>0.18552739000000001</v>
      </c>
      <c r="E8" s="351">
        <v>0.26847139000000003</v>
      </c>
      <c r="F8" s="351">
        <v>0.038131</v>
      </c>
      <c r="G8" s="351">
        <v>0.09827600000000002</v>
      </c>
      <c r="H8" s="351">
        <v>0.174275</v>
      </c>
      <c r="I8" s="351">
        <v>0.323479</v>
      </c>
      <c r="J8" s="351">
        <v>0.047789</v>
      </c>
      <c r="K8" s="351">
        <v>0.10195</v>
      </c>
      <c r="L8" s="351">
        <v>0.168711</v>
      </c>
      <c r="M8" s="351">
        <v>0.29221199999999997</v>
      </c>
      <c r="N8" s="351">
        <v>0.084282</v>
      </c>
      <c r="O8" s="351">
        <v>0.175946</v>
      </c>
      <c r="P8" s="351">
        <v>0.29031399999999996</v>
      </c>
      <c r="Q8" s="351">
        <v>0.569221</v>
      </c>
      <c r="R8" s="351">
        <v>0.126259</v>
      </c>
      <c r="S8" s="351">
        <v>0.32299</v>
      </c>
      <c r="T8" s="351">
        <v>0.5613969999999999</v>
      </c>
      <c r="U8" s="351">
        <v>0.840366</v>
      </c>
      <c r="V8" s="76">
        <v>0.127895</v>
      </c>
      <c r="W8" s="76">
        <v>0.360343</v>
      </c>
      <c r="X8" s="76">
        <v>0.717807</v>
      </c>
      <c r="Y8" s="76">
        <v>1.2332440000000002</v>
      </c>
      <c r="Z8" s="47">
        <v>0.441728</v>
      </c>
      <c r="AA8" s="47">
        <v>0.849249</v>
      </c>
      <c r="AB8" s="47">
        <v>1.8377329999999998</v>
      </c>
      <c r="AC8" s="47">
        <v>2.188224</v>
      </c>
      <c r="AD8" s="47">
        <v>0.441898</v>
      </c>
      <c r="AE8" s="47">
        <v>1.0652059999999999</v>
      </c>
      <c r="AF8" s="306">
        <v>2.0131249999999996</v>
      </c>
      <c r="AG8" s="306">
        <v>3.1886490000000003</v>
      </c>
      <c r="AH8" s="306">
        <v>1.0831140000000001</v>
      </c>
      <c r="AI8" s="306">
        <v>2.2330119999999996</v>
      </c>
      <c r="AJ8" s="510">
        <v>3.58142</v>
      </c>
      <c r="AK8" s="534">
        <v>4.170255000000001</v>
      </c>
      <c r="AL8" s="534">
        <v>0.021273</v>
      </c>
      <c r="AM8" s="546">
        <v>0.029751999999999997</v>
      </c>
      <c r="AN8" s="546">
        <v>0.05281100000000001</v>
      </c>
      <c r="AO8" s="546">
        <v>0.045593</v>
      </c>
      <c r="AP8" s="550" t="s">
        <v>672</v>
      </c>
      <c r="AQ8" s="550" t="s">
        <v>672</v>
      </c>
      <c r="AR8" s="550" t="s">
        <v>672</v>
      </c>
      <c r="AS8" s="550" t="s">
        <v>672</v>
      </c>
      <c r="AT8" s="550" t="s">
        <v>672</v>
      </c>
      <c r="AU8" s="550" t="s">
        <v>672</v>
      </c>
      <c r="AV8" s="550" t="s">
        <v>672</v>
      </c>
      <c r="AW8" s="550" t="s">
        <v>672</v>
      </c>
      <c r="AX8" s="550" t="s">
        <v>672</v>
      </c>
      <c r="AY8" s="550" t="s">
        <v>672</v>
      </c>
      <c r="AZ8" s="550" t="s">
        <v>672</v>
      </c>
      <c r="BA8" s="550" t="s">
        <v>672</v>
      </c>
    </row>
    <row r="9" spans="1:53" s="107" customFormat="1" ht="25.5">
      <c r="A9" s="118" t="s">
        <v>100</v>
      </c>
      <c r="B9" s="350">
        <v>1.06658198</v>
      </c>
      <c r="C9" s="351">
        <v>2.1529779799999997</v>
      </c>
      <c r="D9" s="351">
        <v>3.1561959799999997</v>
      </c>
      <c r="E9" s="351">
        <v>4.357913979999999</v>
      </c>
      <c r="F9" s="351">
        <v>1.3021749999999999</v>
      </c>
      <c r="G9" s="351">
        <v>2.778922</v>
      </c>
      <c r="H9" s="351">
        <v>4.150341</v>
      </c>
      <c r="I9" s="351">
        <v>5.636592</v>
      </c>
      <c r="J9" s="351">
        <v>1.785876</v>
      </c>
      <c r="K9" s="351">
        <v>3.609007</v>
      </c>
      <c r="L9" s="351">
        <v>5.423933</v>
      </c>
      <c r="M9" s="351">
        <v>7.302096</v>
      </c>
      <c r="N9" s="351">
        <v>1.9098810000000002</v>
      </c>
      <c r="O9" s="351">
        <v>3.832927</v>
      </c>
      <c r="P9" s="351">
        <v>5.722015000000001</v>
      </c>
      <c r="Q9" s="351">
        <v>7.3394889999999995</v>
      </c>
      <c r="R9" s="351">
        <v>1.737409</v>
      </c>
      <c r="S9" s="351">
        <v>3.6135140000000003</v>
      </c>
      <c r="T9" s="351">
        <v>5.418086000000001</v>
      </c>
      <c r="U9" s="351">
        <v>7.094627000000002</v>
      </c>
      <c r="V9" s="76">
        <v>1.48739</v>
      </c>
      <c r="W9" s="76">
        <v>3.1019169999999994</v>
      </c>
      <c r="X9" s="76">
        <v>5.108915999999999</v>
      </c>
      <c r="Y9" s="76">
        <v>7.538044</v>
      </c>
      <c r="Z9" s="47">
        <v>2.068502</v>
      </c>
      <c r="AA9" s="47">
        <v>4.023068</v>
      </c>
      <c r="AB9" s="47">
        <v>6.537558</v>
      </c>
      <c r="AC9" s="47">
        <v>9.567742</v>
      </c>
      <c r="AD9" s="47">
        <v>2.083619</v>
      </c>
      <c r="AE9" s="47">
        <v>4.185651</v>
      </c>
      <c r="AF9" s="306">
        <v>6.03041</v>
      </c>
      <c r="AG9" s="306">
        <v>7.77338</v>
      </c>
      <c r="AH9" s="306">
        <v>1.6231200000000001</v>
      </c>
      <c r="AI9" s="306">
        <v>3.1531160000000003</v>
      </c>
      <c r="AJ9" s="510">
        <v>4.639507000000001</v>
      </c>
      <c r="AK9" s="534">
        <v>5.189758999999999</v>
      </c>
      <c r="AL9" s="534">
        <v>0.956135</v>
      </c>
      <c r="AM9" s="546">
        <v>2.4201949999999997</v>
      </c>
      <c r="AN9" s="546">
        <v>3.5118980000000004</v>
      </c>
      <c r="AO9" s="546">
        <v>3.5800660000000004</v>
      </c>
      <c r="AP9" s="550" t="s">
        <v>672</v>
      </c>
      <c r="AQ9" s="550" t="s">
        <v>672</v>
      </c>
      <c r="AR9" s="550" t="s">
        <v>672</v>
      </c>
      <c r="AS9" s="550" t="s">
        <v>672</v>
      </c>
      <c r="AT9" s="550" t="s">
        <v>672</v>
      </c>
      <c r="AU9" s="550" t="s">
        <v>672</v>
      </c>
      <c r="AV9" s="550" t="s">
        <v>672</v>
      </c>
      <c r="AW9" s="550" t="s">
        <v>672</v>
      </c>
      <c r="AX9" s="550" t="s">
        <v>672</v>
      </c>
      <c r="AY9" s="550" t="s">
        <v>672</v>
      </c>
      <c r="AZ9" s="550" t="s">
        <v>672</v>
      </c>
      <c r="BA9" s="550" t="s">
        <v>672</v>
      </c>
    </row>
    <row r="10" spans="1:53" s="109" customFormat="1" ht="12" customHeight="1">
      <c r="A10" s="118" t="s">
        <v>109</v>
      </c>
      <c r="B10" s="350">
        <v>0.009175</v>
      </c>
      <c r="C10" s="351">
        <v>0.022306</v>
      </c>
      <c r="D10" s="351">
        <v>0.031415</v>
      </c>
      <c r="E10" s="351">
        <v>0.053045999999999996</v>
      </c>
      <c r="F10" s="351">
        <v>0.008766999999999999</v>
      </c>
      <c r="G10" s="351">
        <v>0.019982999999999997</v>
      </c>
      <c r="H10" s="351">
        <v>0.031505</v>
      </c>
      <c r="I10" s="351">
        <v>0.053426999999999995</v>
      </c>
      <c r="J10" s="351">
        <v>0.009555999999999999</v>
      </c>
      <c r="K10" s="351">
        <v>0.019629999999999998</v>
      </c>
      <c r="L10" s="351">
        <v>0.028746999999999998</v>
      </c>
      <c r="M10" s="351">
        <v>0.053057</v>
      </c>
      <c r="N10" s="351">
        <v>0.00919</v>
      </c>
      <c r="O10" s="351">
        <v>0.019197</v>
      </c>
      <c r="P10" s="351">
        <v>0.029720999999999997</v>
      </c>
      <c r="Q10" s="351">
        <v>0.047340999999999994</v>
      </c>
      <c r="R10" s="351">
        <v>0.009351</v>
      </c>
      <c r="S10" s="351">
        <v>0.022930999999999997</v>
      </c>
      <c r="T10" s="351">
        <v>0.03569800000000001</v>
      </c>
      <c r="U10" s="351">
        <v>0.05969300000000001</v>
      </c>
      <c r="V10" s="108" t="s">
        <v>116</v>
      </c>
      <c r="W10" s="108" t="s">
        <v>116</v>
      </c>
      <c r="X10" s="108" t="s">
        <v>116</v>
      </c>
      <c r="Y10" s="77">
        <v>0.055951999999999995</v>
      </c>
      <c r="Z10" s="48" t="s">
        <v>116</v>
      </c>
      <c r="AA10" s="48" t="s">
        <v>116</v>
      </c>
      <c r="AB10" s="48" t="s">
        <v>116</v>
      </c>
      <c r="AC10" s="48" t="s">
        <v>116</v>
      </c>
      <c r="AD10" s="48" t="s">
        <v>116</v>
      </c>
      <c r="AE10" s="48" t="s">
        <v>116</v>
      </c>
      <c r="AF10" s="48" t="s">
        <v>116</v>
      </c>
      <c r="AG10" s="48" t="s">
        <v>116</v>
      </c>
      <c r="AH10" s="48" t="s">
        <v>116</v>
      </c>
      <c r="AI10" s="48" t="s">
        <v>116</v>
      </c>
      <c r="AJ10" s="307" t="s">
        <v>116</v>
      </c>
      <c r="AK10" s="307" t="s">
        <v>116</v>
      </c>
      <c r="AL10" s="307" t="s">
        <v>116</v>
      </c>
      <c r="AM10" s="550" t="s">
        <v>116</v>
      </c>
      <c r="AN10" s="550">
        <v>0</v>
      </c>
      <c r="AO10" s="550">
        <v>0</v>
      </c>
      <c r="AP10" s="550" t="s">
        <v>672</v>
      </c>
      <c r="AQ10" s="550" t="s">
        <v>672</v>
      </c>
      <c r="AR10" s="550" t="s">
        <v>672</v>
      </c>
      <c r="AS10" s="550" t="s">
        <v>672</v>
      </c>
      <c r="AT10" s="550" t="s">
        <v>672</v>
      </c>
      <c r="AU10" s="550" t="s">
        <v>672</v>
      </c>
      <c r="AV10" s="550" t="s">
        <v>672</v>
      </c>
      <c r="AW10" s="550" t="s">
        <v>672</v>
      </c>
      <c r="AX10" s="550" t="s">
        <v>672</v>
      </c>
      <c r="AY10" s="550" t="s">
        <v>672</v>
      </c>
      <c r="AZ10" s="550" t="s">
        <v>672</v>
      </c>
      <c r="BA10" s="550" t="s">
        <v>672</v>
      </c>
    </row>
    <row r="11" spans="1:53" s="109" customFormat="1" ht="12" customHeight="1">
      <c r="A11" s="118" t="s">
        <v>110</v>
      </c>
      <c r="B11" s="350">
        <v>0.006796</v>
      </c>
      <c r="C11" s="351">
        <v>0.013884</v>
      </c>
      <c r="D11" s="351">
        <v>0.020905999999999998</v>
      </c>
      <c r="E11" s="351">
        <v>0.028735</v>
      </c>
      <c r="F11" s="351">
        <v>0.008071</v>
      </c>
      <c r="G11" s="351">
        <v>0.016329999999999997</v>
      </c>
      <c r="H11" s="351">
        <v>0.024369</v>
      </c>
      <c r="I11" s="351">
        <v>0.033</v>
      </c>
      <c r="J11" s="351">
        <v>0.010593</v>
      </c>
      <c r="K11" s="351">
        <v>0.021076</v>
      </c>
      <c r="L11" s="351">
        <v>0.031472</v>
      </c>
      <c r="M11" s="351">
        <v>0.04247</v>
      </c>
      <c r="N11" s="351">
        <v>0.010088</v>
      </c>
      <c r="O11" s="351">
        <v>0.020432</v>
      </c>
      <c r="P11" s="351">
        <v>0.029079999999999998</v>
      </c>
      <c r="Q11" s="351">
        <v>0.037942000000000004</v>
      </c>
      <c r="R11" s="351">
        <v>0.009543</v>
      </c>
      <c r="S11" s="351">
        <v>0.019285999999999998</v>
      </c>
      <c r="T11" s="351">
        <v>0.028913</v>
      </c>
      <c r="U11" s="351">
        <v>0.038395000000000006</v>
      </c>
      <c r="V11" s="108" t="s">
        <v>116</v>
      </c>
      <c r="W11" s="108" t="s">
        <v>116</v>
      </c>
      <c r="X11" s="108" t="s">
        <v>116</v>
      </c>
      <c r="Y11" s="77">
        <v>0.038808</v>
      </c>
      <c r="Z11" s="48" t="s">
        <v>116</v>
      </c>
      <c r="AA11" s="48" t="s">
        <v>116</v>
      </c>
      <c r="AB11" s="48" t="s">
        <v>116</v>
      </c>
      <c r="AC11" s="48" t="s">
        <v>116</v>
      </c>
      <c r="AD11" s="48" t="s">
        <v>116</v>
      </c>
      <c r="AE11" s="48" t="s">
        <v>116</v>
      </c>
      <c r="AF11" s="48" t="s">
        <v>116</v>
      </c>
      <c r="AG11" s="48" t="s">
        <v>116</v>
      </c>
      <c r="AH11" s="48" t="s">
        <v>116</v>
      </c>
      <c r="AI11" s="48" t="s">
        <v>116</v>
      </c>
      <c r="AJ11" s="307" t="s">
        <v>116</v>
      </c>
      <c r="AK11" s="307" t="s">
        <v>116</v>
      </c>
      <c r="AL11" s="307" t="s">
        <v>116</v>
      </c>
      <c r="AM11" s="550" t="s">
        <v>116</v>
      </c>
      <c r="AN11" s="550">
        <v>0</v>
      </c>
      <c r="AO11" s="550">
        <v>0</v>
      </c>
      <c r="AP11" s="550" t="s">
        <v>672</v>
      </c>
      <c r="AQ11" s="550" t="s">
        <v>672</v>
      </c>
      <c r="AR11" s="550" t="s">
        <v>672</v>
      </c>
      <c r="AS11" s="550" t="s">
        <v>672</v>
      </c>
      <c r="AT11" s="550" t="s">
        <v>672</v>
      </c>
      <c r="AU11" s="550" t="s">
        <v>672</v>
      </c>
      <c r="AV11" s="550" t="s">
        <v>672</v>
      </c>
      <c r="AW11" s="550" t="s">
        <v>672</v>
      </c>
      <c r="AX11" s="550" t="s">
        <v>672</v>
      </c>
      <c r="AY11" s="550" t="s">
        <v>672</v>
      </c>
      <c r="AZ11" s="550" t="s">
        <v>672</v>
      </c>
      <c r="BA11" s="550" t="s">
        <v>672</v>
      </c>
    </row>
    <row r="12" spans="1:53" s="109" customFormat="1" ht="12" customHeight="1">
      <c r="A12" s="118" t="s">
        <v>111</v>
      </c>
      <c r="B12" s="350">
        <v>0.040561</v>
      </c>
      <c r="C12" s="351">
        <v>0.0456</v>
      </c>
      <c r="D12" s="351">
        <v>0.053383</v>
      </c>
      <c r="E12" s="351">
        <v>0.062316</v>
      </c>
      <c r="F12" s="351">
        <v>0.0067599999999999995</v>
      </c>
      <c r="G12" s="351">
        <v>0.016156</v>
      </c>
      <c r="H12" s="351">
        <v>0.023118</v>
      </c>
      <c r="I12" s="351">
        <v>0.050450999999999996</v>
      </c>
      <c r="J12" s="351">
        <v>0.009884</v>
      </c>
      <c r="K12" s="351">
        <v>0.019769</v>
      </c>
      <c r="L12" s="351">
        <v>0.033131</v>
      </c>
      <c r="M12" s="351">
        <v>0.046303</v>
      </c>
      <c r="N12" s="351">
        <v>0.013980000000000001</v>
      </c>
      <c r="O12" s="351">
        <v>0.026918</v>
      </c>
      <c r="P12" s="351">
        <v>0.042756999999999996</v>
      </c>
      <c r="Q12" s="351">
        <v>0.053187</v>
      </c>
      <c r="R12" s="351">
        <v>0.016492999999999994</v>
      </c>
      <c r="S12" s="351">
        <v>0.047781</v>
      </c>
      <c r="T12" s="351">
        <v>0.081985</v>
      </c>
      <c r="U12" s="351">
        <v>0.116957</v>
      </c>
      <c r="V12" s="108" t="s">
        <v>116</v>
      </c>
      <c r="W12" s="108" t="s">
        <v>116</v>
      </c>
      <c r="X12" s="108" t="s">
        <v>116</v>
      </c>
      <c r="Y12" s="77">
        <v>0.18357499999999996</v>
      </c>
      <c r="Z12" s="48" t="s">
        <v>116</v>
      </c>
      <c r="AA12" s="48" t="s">
        <v>116</v>
      </c>
      <c r="AB12" s="48" t="s">
        <v>116</v>
      </c>
      <c r="AC12" s="48" t="s">
        <v>116</v>
      </c>
      <c r="AD12" s="48" t="s">
        <v>116</v>
      </c>
      <c r="AE12" s="48" t="s">
        <v>116</v>
      </c>
      <c r="AF12" s="48" t="s">
        <v>116</v>
      </c>
      <c r="AG12" s="48" t="s">
        <v>116</v>
      </c>
      <c r="AH12" s="48" t="s">
        <v>116</v>
      </c>
      <c r="AI12" s="48" t="s">
        <v>116</v>
      </c>
      <c r="AJ12" s="307" t="s">
        <v>116</v>
      </c>
      <c r="AK12" s="307" t="s">
        <v>116</v>
      </c>
      <c r="AL12" s="307" t="s">
        <v>116</v>
      </c>
      <c r="AM12" s="550" t="s">
        <v>116</v>
      </c>
      <c r="AN12" s="550">
        <v>0</v>
      </c>
      <c r="AO12" s="550">
        <v>0</v>
      </c>
      <c r="AP12" s="550" t="s">
        <v>672</v>
      </c>
      <c r="AQ12" s="550" t="s">
        <v>672</v>
      </c>
      <c r="AR12" s="550" t="s">
        <v>672</v>
      </c>
      <c r="AS12" s="550" t="s">
        <v>672</v>
      </c>
      <c r="AT12" s="550" t="s">
        <v>672</v>
      </c>
      <c r="AU12" s="550" t="s">
        <v>672</v>
      </c>
      <c r="AV12" s="550" t="s">
        <v>672</v>
      </c>
      <c r="AW12" s="550" t="s">
        <v>672</v>
      </c>
      <c r="AX12" s="550" t="s">
        <v>672</v>
      </c>
      <c r="AY12" s="550" t="s">
        <v>672</v>
      </c>
      <c r="AZ12" s="550" t="s">
        <v>672</v>
      </c>
      <c r="BA12" s="550" t="s">
        <v>672</v>
      </c>
    </row>
    <row r="13" spans="1:53" s="107" customFormat="1" ht="12" customHeight="1">
      <c r="A13" s="118" t="s">
        <v>24</v>
      </c>
      <c r="B13" s="350">
        <v>0.018657</v>
      </c>
      <c r="C13" s="351">
        <v>0.023661</v>
      </c>
      <c r="D13" s="351">
        <v>0.083824</v>
      </c>
      <c r="E13" s="351">
        <v>0.09729299999999999</v>
      </c>
      <c r="F13" s="351">
        <v>0.016621</v>
      </c>
      <c r="G13" s="351">
        <v>0.074295</v>
      </c>
      <c r="H13" s="351">
        <v>0.14688299999999999</v>
      </c>
      <c r="I13" s="351">
        <v>0.19132899999999997</v>
      </c>
      <c r="J13" s="351">
        <v>0.020672</v>
      </c>
      <c r="K13" s="351">
        <v>0.041553</v>
      </c>
      <c r="L13" s="351">
        <v>0.17218</v>
      </c>
      <c r="M13" s="351">
        <v>0.239103</v>
      </c>
      <c r="N13" s="351">
        <v>0.007912</v>
      </c>
      <c r="O13" s="351">
        <v>0.058387</v>
      </c>
      <c r="P13" s="351">
        <v>0.192728</v>
      </c>
      <c r="Q13" s="351">
        <v>0.224192</v>
      </c>
      <c r="R13" s="351">
        <v>0.031721</v>
      </c>
      <c r="S13" s="351">
        <v>0.050853</v>
      </c>
      <c r="T13" s="351">
        <v>0.199797</v>
      </c>
      <c r="U13" s="351">
        <v>0.24614100000000003</v>
      </c>
      <c r="V13" s="77">
        <v>0.013562</v>
      </c>
      <c r="W13" s="77">
        <v>0.032998999999999994</v>
      </c>
      <c r="X13" s="77">
        <v>0.06047699999999999</v>
      </c>
      <c r="Y13" s="77">
        <v>0.270393</v>
      </c>
      <c r="Z13" s="48">
        <v>0.022076000000000002</v>
      </c>
      <c r="AA13" s="48">
        <v>0.078024</v>
      </c>
      <c r="AB13" s="48">
        <v>0.230305</v>
      </c>
      <c r="AC13" s="48">
        <v>0.385102</v>
      </c>
      <c r="AD13" s="48">
        <v>0.037988999999999995</v>
      </c>
      <c r="AE13" s="48">
        <v>0.15829400000000002</v>
      </c>
      <c r="AF13" s="307">
        <v>0.41845399999999994</v>
      </c>
      <c r="AG13" s="307">
        <v>0.5919760000000001</v>
      </c>
      <c r="AH13" s="307">
        <v>0.14596200000000004</v>
      </c>
      <c r="AI13" s="307">
        <v>0.26228500000000005</v>
      </c>
      <c r="AJ13" s="511">
        <v>0.403277</v>
      </c>
      <c r="AK13" s="534">
        <v>0.500676</v>
      </c>
      <c r="AL13" s="534">
        <v>0.021857</v>
      </c>
      <c r="AM13" s="546">
        <v>0.037123</v>
      </c>
      <c r="AN13" s="546">
        <v>0.041807</v>
      </c>
      <c r="AO13" s="546">
        <v>0.04298799999999999</v>
      </c>
      <c r="AP13" s="550" t="s">
        <v>672</v>
      </c>
      <c r="AQ13" s="550" t="s">
        <v>672</v>
      </c>
      <c r="AR13" s="550" t="s">
        <v>672</v>
      </c>
      <c r="AS13" s="550" t="s">
        <v>672</v>
      </c>
      <c r="AT13" s="550" t="s">
        <v>672</v>
      </c>
      <c r="AU13" s="550" t="s">
        <v>672</v>
      </c>
      <c r="AV13" s="550" t="s">
        <v>672</v>
      </c>
      <c r="AW13" s="550" t="s">
        <v>672</v>
      </c>
      <c r="AX13" s="550" t="s">
        <v>672</v>
      </c>
      <c r="AY13" s="550" t="s">
        <v>672</v>
      </c>
      <c r="AZ13" s="550" t="s">
        <v>672</v>
      </c>
      <c r="BA13" s="550" t="s">
        <v>672</v>
      </c>
    </row>
    <row r="14" spans="1:53" s="107" customFormat="1" ht="13.5">
      <c r="A14" s="118" t="s">
        <v>57</v>
      </c>
      <c r="B14" s="350">
        <v>0.14155382022500002</v>
      </c>
      <c r="C14" s="351">
        <v>0.289210820225</v>
      </c>
      <c r="D14" s="351">
        <v>0.41989582022500005</v>
      </c>
      <c r="E14" s="351">
        <v>0.5743398202250001</v>
      </c>
      <c r="F14" s="351">
        <v>0.179184</v>
      </c>
      <c r="G14" s="351">
        <v>0.390027</v>
      </c>
      <c r="H14" s="351">
        <v>0.5847239999999999</v>
      </c>
      <c r="I14" s="351">
        <v>0.8047329999999999</v>
      </c>
      <c r="J14" s="351">
        <v>0.127311</v>
      </c>
      <c r="K14" s="351">
        <v>0.258531</v>
      </c>
      <c r="L14" s="351">
        <v>0.38727100000000003</v>
      </c>
      <c r="M14" s="351">
        <v>0.5271089999999999</v>
      </c>
      <c r="N14" s="351">
        <v>0.152134</v>
      </c>
      <c r="O14" s="351">
        <v>0.304799</v>
      </c>
      <c r="P14" s="351">
        <v>0.45459799999999995</v>
      </c>
      <c r="Q14" s="351">
        <v>0.608382</v>
      </c>
      <c r="R14" s="351">
        <v>0.164145</v>
      </c>
      <c r="S14" s="351">
        <v>0.3351429999999999</v>
      </c>
      <c r="T14" s="351">
        <v>0.510325</v>
      </c>
      <c r="U14" s="351">
        <v>0.6838180000000001</v>
      </c>
      <c r="V14" s="108" t="s">
        <v>116</v>
      </c>
      <c r="W14" s="108" t="s">
        <v>116</v>
      </c>
      <c r="X14" s="108" t="s">
        <v>116</v>
      </c>
      <c r="Y14" s="51">
        <v>0.276926</v>
      </c>
      <c r="Z14" s="48">
        <v>0.15793000000000001</v>
      </c>
      <c r="AA14" s="48">
        <v>0.224981</v>
      </c>
      <c r="AB14" s="48">
        <v>0.292549</v>
      </c>
      <c r="AC14" s="48">
        <v>0.4114130000000001</v>
      </c>
      <c r="AD14" s="48">
        <v>0.15521700000000002</v>
      </c>
      <c r="AE14" s="48">
        <v>0.28904399999999997</v>
      </c>
      <c r="AF14" s="307">
        <v>0.4755689999999999</v>
      </c>
      <c r="AG14" s="307">
        <v>0.659933</v>
      </c>
      <c r="AH14" s="307">
        <v>0.19106099999999995</v>
      </c>
      <c r="AI14" s="307">
        <v>0.393938</v>
      </c>
      <c r="AJ14" s="511">
        <v>0.579913</v>
      </c>
      <c r="AK14" s="534">
        <v>0.7995780000000002</v>
      </c>
      <c r="AL14" s="534">
        <v>0.22016399999999997</v>
      </c>
      <c r="AM14" s="546">
        <v>0.239754</v>
      </c>
      <c r="AN14" s="546">
        <v>0.251635</v>
      </c>
      <c r="AO14" s="546">
        <v>0.187416</v>
      </c>
      <c r="AP14" s="550" t="s">
        <v>672</v>
      </c>
      <c r="AQ14" s="550" t="s">
        <v>672</v>
      </c>
      <c r="AR14" s="550" t="s">
        <v>672</v>
      </c>
      <c r="AS14" s="550" t="s">
        <v>672</v>
      </c>
      <c r="AT14" s="550" t="s">
        <v>672</v>
      </c>
      <c r="AU14" s="550" t="s">
        <v>672</v>
      </c>
      <c r="AV14" s="550" t="s">
        <v>672</v>
      </c>
      <c r="AW14" s="550" t="s">
        <v>672</v>
      </c>
      <c r="AX14" s="550" t="s">
        <v>672</v>
      </c>
      <c r="AY14" s="550" t="s">
        <v>672</v>
      </c>
      <c r="AZ14" s="550" t="s">
        <v>672</v>
      </c>
      <c r="BA14" s="550" t="s">
        <v>672</v>
      </c>
    </row>
    <row r="15" spans="1:53" s="107" customFormat="1" ht="13.5">
      <c r="A15" s="118" t="s">
        <v>117</v>
      </c>
      <c r="B15" s="350">
        <v>0.094444</v>
      </c>
      <c r="C15" s="351">
        <v>0.21094400000000002</v>
      </c>
      <c r="D15" s="351">
        <v>0.309778</v>
      </c>
      <c r="E15" s="351">
        <v>0.404893</v>
      </c>
      <c r="F15" s="351">
        <v>0.110607</v>
      </c>
      <c r="G15" s="351">
        <v>0.27795400000000003</v>
      </c>
      <c r="H15" s="351">
        <v>0.415997</v>
      </c>
      <c r="I15" s="351">
        <v>0.573938</v>
      </c>
      <c r="J15" s="351">
        <v>0.139103</v>
      </c>
      <c r="K15" s="351">
        <v>0.341384</v>
      </c>
      <c r="L15" s="351">
        <v>0.533419</v>
      </c>
      <c r="M15" s="351">
        <v>0.7428549999999999</v>
      </c>
      <c r="N15" s="351">
        <v>0.21246299999999999</v>
      </c>
      <c r="O15" s="351">
        <v>0.442892</v>
      </c>
      <c r="P15" s="351">
        <v>0.6592060000000001</v>
      </c>
      <c r="Q15" s="351">
        <v>0.858413</v>
      </c>
      <c r="R15" s="351">
        <v>0.22792099999999998</v>
      </c>
      <c r="S15" s="351">
        <v>0.466705</v>
      </c>
      <c r="T15" s="351">
        <v>0.7218439999999999</v>
      </c>
      <c r="U15" s="351">
        <v>0.9585009999999999</v>
      </c>
      <c r="V15" s="77">
        <v>0.15150099999999997</v>
      </c>
      <c r="W15" s="77">
        <v>0.225856</v>
      </c>
      <c r="X15" s="77">
        <v>0.301267</v>
      </c>
      <c r="Y15" s="77">
        <v>0.532208</v>
      </c>
      <c r="Z15" s="48">
        <v>0.24937099999999995</v>
      </c>
      <c r="AA15" s="48">
        <v>0.542598</v>
      </c>
      <c r="AB15" s="48">
        <v>0.8602580000000001</v>
      </c>
      <c r="AC15" s="48">
        <v>1.2534609999999997</v>
      </c>
      <c r="AD15" s="48">
        <v>0.129542</v>
      </c>
      <c r="AE15" s="48">
        <v>0.471201</v>
      </c>
      <c r="AF15" s="307">
        <v>0.7993830000000001</v>
      </c>
      <c r="AG15" s="307">
        <v>1.1952850000000002</v>
      </c>
      <c r="AH15" s="307">
        <v>0.18842799999999998</v>
      </c>
      <c r="AI15" s="307">
        <v>0.250946</v>
      </c>
      <c r="AJ15" s="511">
        <v>0.545614</v>
      </c>
      <c r="AK15" s="534">
        <v>0.8872249999999999</v>
      </c>
      <c r="AL15" s="534">
        <v>0.004146</v>
      </c>
      <c r="AM15" s="546">
        <v>0.027243999999999997</v>
      </c>
      <c r="AN15" s="546">
        <v>0.037537999999999995</v>
      </c>
      <c r="AO15" s="546">
        <v>0.022382999999999997</v>
      </c>
      <c r="AP15" s="550" t="s">
        <v>672</v>
      </c>
      <c r="AQ15" s="550" t="s">
        <v>672</v>
      </c>
      <c r="AR15" s="550" t="s">
        <v>672</v>
      </c>
      <c r="AS15" s="550" t="s">
        <v>672</v>
      </c>
      <c r="AT15" s="550" t="s">
        <v>672</v>
      </c>
      <c r="AU15" s="550" t="s">
        <v>672</v>
      </c>
      <c r="AV15" s="550" t="s">
        <v>672</v>
      </c>
      <c r="AW15" s="550" t="s">
        <v>672</v>
      </c>
      <c r="AX15" s="550" t="s">
        <v>672</v>
      </c>
      <c r="AY15" s="550" t="s">
        <v>672</v>
      </c>
      <c r="AZ15" s="550" t="s">
        <v>672</v>
      </c>
      <c r="BA15" s="550" t="s">
        <v>672</v>
      </c>
    </row>
    <row r="16" spans="1:53" s="107" customFormat="1" ht="25.5">
      <c r="A16" s="118" t="s">
        <v>118</v>
      </c>
      <c r="B16" s="352">
        <v>0.114104257</v>
      </c>
      <c r="C16" s="353">
        <v>0.308430257</v>
      </c>
      <c r="D16" s="353">
        <v>0.422672257</v>
      </c>
      <c r="E16" s="353">
        <v>0.561107257</v>
      </c>
      <c r="F16" s="353">
        <v>0.126399</v>
      </c>
      <c r="G16" s="353">
        <v>0.36297399999999996</v>
      </c>
      <c r="H16" s="353">
        <v>0.5218769999999999</v>
      </c>
      <c r="I16" s="353">
        <v>0.768204</v>
      </c>
      <c r="J16" s="353">
        <v>0.161185</v>
      </c>
      <c r="K16" s="353">
        <v>0.490093</v>
      </c>
      <c r="L16" s="353">
        <v>0.688858</v>
      </c>
      <c r="M16" s="353">
        <v>0.99449</v>
      </c>
      <c r="N16" s="353">
        <v>0.251293</v>
      </c>
      <c r="O16" s="353">
        <v>0.6220260000000001</v>
      </c>
      <c r="P16" s="353">
        <v>0.905397</v>
      </c>
      <c r="Q16" s="353">
        <v>1.237655</v>
      </c>
      <c r="R16" s="353">
        <v>0.41225</v>
      </c>
      <c r="S16" s="353">
        <v>0.9413389999999999</v>
      </c>
      <c r="T16" s="353">
        <v>1.2537989999999999</v>
      </c>
      <c r="U16" s="353">
        <v>1.6237880000000002</v>
      </c>
      <c r="V16" s="77">
        <v>0.4103929999999999</v>
      </c>
      <c r="W16" s="77">
        <v>1.0943109999999998</v>
      </c>
      <c r="X16" s="77">
        <v>1.5450449999999996</v>
      </c>
      <c r="Y16" s="353">
        <v>1.7393870000000007</v>
      </c>
      <c r="Z16" s="110">
        <v>0.3825060000000004</v>
      </c>
      <c r="AA16" s="110">
        <v>0.9285489999999988</v>
      </c>
      <c r="AB16" s="110">
        <v>1.4631610000000004</v>
      </c>
      <c r="AC16" s="110">
        <v>2.209657000000005</v>
      </c>
      <c r="AD16" s="110">
        <v>0.493535</v>
      </c>
      <c r="AE16" s="110">
        <v>1.1512419999999999</v>
      </c>
      <c r="AF16" s="308">
        <v>1.854516</v>
      </c>
      <c r="AG16" s="307">
        <v>2.774742</v>
      </c>
      <c r="AH16" s="307">
        <v>0.773312</v>
      </c>
      <c r="AI16" s="307">
        <v>1.5503879999999997</v>
      </c>
      <c r="AJ16" s="307">
        <v>2.162185</v>
      </c>
      <c r="AK16" s="307">
        <v>2.866521</v>
      </c>
      <c r="AL16" s="307">
        <v>1.022642</v>
      </c>
      <c r="AM16" s="546">
        <v>1.9402740000000003</v>
      </c>
      <c r="AN16" s="546">
        <v>3.4159970000000004</v>
      </c>
      <c r="AO16" s="546">
        <v>3.5564880000000003</v>
      </c>
      <c r="AP16" s="550" t="s">
        <v>672</v>
      </c>
      <c r="AQ16" s="550" t="s">
        <v>672</v>
      </c>
      <c r="AR16" s="550" t="s">
        <v>672</v>
      </c>
      <c r="AS16" s="550" t="s">
        <v>672</v>
      </c>
      <c r="AT16" s="550" t="s">
        <v>672</v>
      </c>
      <c r="AU16" s="550" t="s">
        <v>672</v>
      </c>
      <c r="AV16" s="550" t="s">
        <v>672</v>
      </c>
      <c r="AW16" s="550" t="s">
        <v>672</v>
      </c>
      <c r="AX16" s="550" t="s">
        <v>672</v>
      </c>
      <c r="AY16" s="550" t="s">
        <v>672</v>
      </c>
      <c r="AZ16" s="550" t="s">
        <v>672</v>
      </c>
      <c r="BA16" s="550" t="s">
        <v>672</v>
      </c>
    </row>
    <row r="17" spans="1:53" s="107" customFormat="1" ht="13.5">
      <c r="A17" s="32" t="s">
        <v>363</v>
      </c>
      <c r="B17" s="119">
        <v>-0.01908999999999992</v>
      </c>
      <c r="C17" s="105">
        <v>0.07493217977500034</v>
      </c>
      <c r="D17" s="105">
        <v>0.05594117977499991</v>
      </c>
      <c r="E17" s="105">
        <v>0.06621317977499984</v>
      </c>
      <c r="F17" s="105">
        <v>0.2493829999999998</v>
      </c>
      <c r="G17" s="105">
        <v>0.43396599999999946</v>
      </c>
      <c r="H17" s="105">
        <v>0.6325329999999986</v>
      </c>
      <c r="I17" s="105">
        <v>0.7633869999999988</v>
      </c>
      <c r="J17" s="105">
        <v>0.4263029999999999</v>
      </c>
      <c r="K17" s="105">
        <v>0.6805169999999989</v>
      </c>
      <c r="L17" s="105">
        <v>1.0230750000000006</v>
      </c>
      <c r="M17" s="105">
        <v>1.2328299999999999</v>
      </c>
      <c r="N17" s="105">
        <v>0.4014859999999999</v>
      </c>
      <c r="O17" s="105">
        <v>0.5354210000000003</v>
      </c>
      <c r="P17" s="105">
        <v>0.6605979999999999</v>
      </c>
      <c r="Q17" s="105">
        <v>0.8823460000000014</v>
      </c>
      <c r="R17" s="105">
        <v>0.2750869999999991</v>
      </c>
      <c r="S17" s="105">
        <v>0.44465900000000236</v>
      </c>
      <c r="T17" s="105">
        <v>0.5699610000000029</v>
      </c>
      <c r="U17" s="105">
        <v>1.1362390000000013</v>
      </c>
      <c r="V17" s="105">
        <v>0.5430370000000002</v>
      </c>
      <c r="W17" s="105">
        <v>1.6347340000000004</v>
      </c>
      <c r="X17" s="105">
        <v>1.1893390000000017</v>
      </c>
      <c r="Y17" s="105">
        <v>1.7255740000000006</v>
      </c>
      <c r="Z17" s="66">
        <v>0.48566200000000026</v>
      </c>
      <c r="AA17" s="66">
        <v>1.0596940000000004</v>
      </c>
      <c r="AB17" s="66">
        <v>0.19988700000000062</v>
      </c>
      <c r="AC17" s="66">
        <v>-0.04077500000000509</v>
      </c>
      <c r="AD17" s="66">
        <v>0.3901160000000009</v>
      </c>
      <c r="AE17" s="66">
        <v>-0.45915900000000054</v>
      </c>
      <c r="AF17" s="305">
        <v>-1.514103</v>
      </c>
      <c r="AG17" s="305">
        <v>-2.559590000000002</v>
      </c>
      <c r="AH17" s="305">
        <v>-0.45661700000000016</v>
      </c>
      <c r="AI17" s="305">
        <v>-0.6425790000000002</v>
      </c>
      <c r="AJ17" s="512">
        <v>-0.973653</v>
      </c>
      <c r="AK17" s="533">
        <v>-2.381624</v>
      </c>
      <c r="AL17" s="533">
        <v>-2.586024</v>
      </c>
      <c r="AM17" s="545">
        <v>-5.092158999999999</v>
      </c>
      <c r="AN17" s="545">
        <v>-5.839482</v>
      </c>
      <c r="AO17" s="545">
        <v>-4.9820780000000005</v>
      </c>
      <c r="AP17" s="545">
        <v>-0.21174500000000002</v>
      </c>
      <c r="AQ17" s="545">
        <v>-0.20287216469999997</v>
      </c>
      <c r="AR17" s="545">
        <v>-0.24941700000000003</v>
      </c>
      <c r="AS17" s="545">
        <v>-0.47431499999999993</v>
      </c>
      <c r="AT17" s="545">
        <v>-0.274049</v>
      </c>
      <c r="AU17" s="545">
        <v>-0.42059300000000005</v>
      </c>
      <c r="AV17" s="545">
        <v>-0.476653</v>
      </c>
      <c r="AW17" s="545">
        <v>-0.7568529999999999</v>
      </c>
      <c r="AX17" s="545">
        <v>-0.15698</v>
      </c>
      <c r="AY17" s="545">
        <v>-0.076625</v>
      </c>
      <c r="AZ17" s="545">
        <v>-0.141379</v>
      </c>
      <c r="BA17" s="545">
        <v>-0.153496</v>
      </c>
    </row>
    <row r="18" spans="1:17" ht="12.75">
      <c r="A18" s="111"/>
      <c r="Q18" s="112"/>
    </row>
    <row r="19" spans="26:28" ht="12.75">
      <c r="Z19" s="113"/>
      <c r="AA19" s="113"/>
      <c r="AB19" s="113"/>
    </row>
    <row r="20" ht="12.75">
      <c r="AX20" s="94" t="s">
        <v>825</v>
      </c>
    </row>
  </sheetData>
  <sheetProtection/>
  <mergeCells count="2">
    <mergeCell ref="AC1:AD1"/>
    <mergeCell ref="AV1:AW1"/>
  </mergeCells>
  <hyperlinks>
    <hyperlink ref="AV1" location="Tartalom!A1" display="Vissza a tartalomjegyzékre"/>
  </hyperlinks>
  <printOptions/>
  <pageMargins left="0.4330708661417323" right="0.1968503937007874" top="0.984251968503937" bottom="0.5511811023622047" header="0.5118110236220472" footer="0.1968503937007874"/>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tabColor rgb="FF00B0F0"/>
  </sheetPr>
  <dimension ref="A1:AK14"/>
  <sheetViews>
    <sheetView zoomScalePageLayoutView="0" workbookViewId="0" topLeftCell="A1">
      <pane xSplit="1" ySplit="2" topLeftCell="AA3" activePane="bottomRight" state="frozen"/>
      <selection pane="topLeft" activeCell="Y25" sqref="Y25"/>
      <selection pane="topRight" activeCell="Y25" sqref="Y25"/>
      <selection pane="bottomLeft" activeCell="Y25" sqref="Y25"/>
      <selection pane="bottomRight" activeCell="AM4" sqref="AM4"/>
    </sheetView>
  </sheetViews>
  <sheetFormatPr defaultColWidth="9.140625" defaultRowHeight="12.75" outlineLevelCol="1"/>
  <cols>
    <col min="1" max="1" width="31.421875" style="18" customWidth="1"/>
    <col min="2" max="9" width="9.8515625" style="18" customWidth="1"/>
    <col min="10" max="12" width="9.8515625" style="18" hidden="1" customWidth="1" outlineLevel="1"/>
    <col min="13" max="13" width="9.8515625" style="18" customWidth="1" collapsed="1"/>
    <col min="14" max="16" width="9.8515625" style="18" hidden="1" customWidth="1" outlineLevel="1"/>
    <col min="17" max="17" width="9.8515625" style="18" customWidth="1" collapsed="1"/>
    <col min="18" max="22" width="9.8515625" style="18" customWidth="1"/>
    <col min="23" max="25" width="9.140625" style="18" customWidth="1"/>
    <col min="26" max="26" width="9.421875" style="18" customWidth="1"/>
    <col min="27" max="29" width="9.140625" style="18" customWidth="1"/>
    <col min="30" max="30" width="9.7109375" style="18" customWidth="1"/>
    <col min="31" max="31" width="9.140625" style="18" customWidth="1"/>
    <col min="32" max="34" width="10.140625" style="18" customWidth="1"/>
    <col min="35" max="37" width="9.421875" style="18" customWidth="1"/>
    <col min="38" max="16384" width="9.140625" style="18" customWidth="1"/>
  </cols>
  <sheetData>
    <row r="1" spans="1:32" ht="54.75" customHeight="1">
      <c r="A1" s="128" t="s">
        <v>467</v>
      </c>
      <c r="B1" s="33"/>
      <c r="C1" s="33"/>
      <c r="D1" s="120"/>
      <c r="E1" s="120"/>
      <c r="F1" s="120"/>
      <c r="M1" s="616"/>
      <c r="N1" s="616"/>
      <c r="Q1" s="131"/>
      <c r="R1" s="131"/>
      <c r="S1" s="131"/>
      <c r="T1" s="131"/>
      <c r="AF1" s="299" t="s">
        <v>44</v>
      </c>
    </row>
    <row r="2" spans="1:37" ht="39" customHeight="1">
      <c r="A2" s="414" t="s">
        <v>2</v>
      </c>
      <c r="B2" s="30" t="s">
        <v>12</v>
      </c>
      <c r="C2" s="30" t="s">
        <v>13</v>
      </c>
      <c r="D2" s="30" t="s">
        <v>9</v>
      </c>
      <c r="E2" s="30" t="s">
        <v>14</v>
      </c>
      <c r="F2" s="30" t="s">
        <v>15</v>
      </c>
      <c r="G2" s="30" t="s">
        <v>16</v>
      </c>
      <c r="H2" s="30" t="s">
        <v>70</v>
      </c>
      <c r="I2" s="30" t="s">
        <v>71</v>
      </c>
      <c r="J2" s="30" t="s">
        <v>137</v>
      </c>
      <c r="K2" s="30" t="s">
        <v>138</v>
      </c>
      <c r="L2" s="30" t="s">
        <v>358</v>
      </c>
      <c r="M2" s="30" t="s">
        <v>482</v>
      </c>
      <c r="N2" s="30" t="s">
        <v>417</v>
      </c>
      <c r="O2" s="129" t="s">
        <v>486</v>
      </c>
      <c r="P2" s="129" t="s">
        <v>504</v>
      </c>
      <c r="Q2" s="475" t="s">
        <v>558</v>
      </c>
      <c r="R2" s="30" t="s">
        <v>546</v>
      </c>
      <c r="S2" s="501" t="s">
        <v>563</v>
      </c>
      <c r="T2" s="129" t="s">
        <v>570</v>
      </c>
      <c r="U2" s="129" t="s">
        <v>625</v>
      </c>
      <c r="V2" s="129" t="s">
        <v>616</v>
      </c>
      <c r="W2" s="129" t="s">
        <v>627</v>
      </c>
      <c r="X2" s="554" t="s">
        <v>643</v>
      </c>
      <c r="Y2" s="554" t="s">
        <v>659</v>
      </c>
      <c r="Z2" s="129" t="s">
        <v>673</v>
      </c>
      <c r="AA2" s="129" t="s">
        <v>685</v>
      </c>
      <c r="AB2" s="554" t="s">
        <v>698</v>
      </c>
      <c r="AC2" s="554" t="s">
        <v>721</v>
      </c>
      <c r="AD2" s="554" t="s">
        <v>738</v>
      </c>
      <c r="AE2" s="554" t="s">
        <v>764</v>
      </c>
      <c r="AF2" s="554" t="s">
        <v>777</v>
      </c>
      <c r="AG2" s="554" t="s">
        <v>794</v>
      </c>
      <c r="AH2" s="554" t="s">
        <v>802</v>
      </c>
      <c r="AI2" s="554" t="s">
        <v>823</v>
      </c>
      <c r="AJ2" s="611" t="s">
        <v>836</v>
      </c>
      <c r="AK2" s="613" t="s">
        <v>847</v>
      </c>
    </row>
    <row r="3" spans="1:37" ht="12.75">
      <c r="A3" s="121" t="s">
        <v>27</v>
      </c>
      <c r="B3" s="122">
        <v>30.539768</v>
      </c>
      <c r="C3" s="88">
        <v>30.267915000000002</v>
      </c>
      <c r="D3" s="88">
        <v>45.547548</v>
      </c>
      <c r="E3" s="88">
        <v>29.417714</v>
      </c>
      <c r="F3" s="88">
        <v>134.25465100000002</v>
      </c>
      <c r="G3" s="88">
        <v>131.256439</v>
      </c>
      <c r="H3" s="88">
        <v>157.42548299999999</v>
      </c>
      <c r="I3" s="88">
        <v>141.532597</v>
      </c>
      <c r="J3" s="89">
        <v>-104.22172199999999</v>
      </c>
      <c r="K3" s="89">
        <v>-92.74089899999997</v>
      </c>
      <c r="L3" s="89">
        <v>-45.39422699999999</v>
      </c>
      <c r="M3" s="123">
        <v>-54.75585200000001</v>
      </c>
      <c r="N3" s="89">
        <v>112.04047399999997</v>
      </c>
      <c r="O3" s="89">
        <v>314.840375</v>
      </c>
      <c r="P3" s="309">
        <v>650.9422630000001</v>
      </c>
      <c r="Q3" s="309">
        <v>764.0073780000001</v>
      </c>
      <c r="R3" s="309">
        <v>198.980474</v>
      </c>
      <c r="S3" s="309">
        <v>193.29155699999998</v>
      </c>
      <c r="T3" s="513">
        <v>351.3089130000001</v>
      </c>
      <c r="U3" s="513">
        <v>400.4155780000001</v>
      </c>
      <c r="V3" s="513">
        <v>89.43777</v>
      </c>
      <c r="W3" s="547">
        <v>175.45248899999999</v>
      </c>
      <c r="X3" s="547">
        <v>162.74433100000002</v>
      </c>
      <c r="Y3" s="547">
        <v>165.53954699999997</v>
      </c>
      <c r="Z3" s="547">
        <v>16.437786</v>
      </c>
      <c r="AA3" s="547">
        <v>37.43745799999999</v>
      </c>
      <c r="AB3" s="547">
        <v>45.186721</v>
      </c>
      <c r="AC3" s="547">
        <v>53.631775000000005</v>
      </c>
      <c r="AD3" s="547">
        <v>5.793604</v>
      </c>
      <c r="AE3" s="547">
        <v>5.38147</v>
      </c>
      <c r="AF3" s="547">
        <v>12.537315</v>
      </c>
      <c r="AG3" s="547">
        <v>17.183574999999998</v>
      </c>
      <c r="AH3" s="547">
        <v>2.9975899999999998</v>
      </c>
      <c r="AI3" s="547">
        <v>14.847411999999998</v>
      </c>
      <c r="AJ3" s="547">
        <v>17.887869</v>
      </c>
      <c r="AK3" s="547">
        <v>21.836601</v>
      </c>
    </row>
    <row r="4" spans="1:37" ht="12.75">
      <c r="A4" s="121" t="s">
        <v>28</v>
      </c>
      <c r="B4" s="96">
        <v>22.704509</v>
      </c>
      <c r="C4" s="89">
        <v>14.232717999999998</v>
      </c>
      <c r="D4" s="88">
        <v>23.343187999999998</v>
      </c>
      <c r="E4" s="88">
        <v>16.632342</v>
      </c>
      <c r="F4" s="88">
        <v>21.58813</v>
      </c>
      <c r="G4" s="88">
        <v>14.027809</v>
      </c>
      <c r="H4" s="88">
        <v>45.880109000000004</v>
      </c>
      <c r="I4" s="88">
        <v>59.399947</v>
      </c>
      <c r="J4" s="88">
        <v>54.511748999999995</v>
      </c>
      <c r="K4" s="88">
        <v>89.281318</v>
      </c>
      <c r="L4" s="88">
        <v>186.945983</v>
      </c>
      <c r="M4" s="123">
        <v>367.02582300000006</v>
      </c>
      <c r="N4" s="88">
        <v>174.93851499999997</v>
      </c>
      <c r="O4" s="88">
        <v>201.49714799999998</v>
      </c>
      <c r="P4" s="310">
        <v>261.746256</v>
      </c>
      <c r="Q4" s="310">
        <v>306.2305720000001</v>
      </c>
      <c r="R4" s="310">
        <v>34.078806</v>
      </c>
      <c r="S4" s="310">
        <v>76.100267</v>
      </c>
      <c r="T4" s="514">
        <v>109.58667099999998</v>
      </c>
      <c r="U4" s="514">
        <v>132.368696</v>
      </c>
      <c r="V4" s="514">
        <v>25.42346</v>
      </c>
      <c r="W4" s="548">
        <v>77.62245899999999</v>
      </c>
      <c r="X4" s="548">
        <v>83.680855</v>
      </c>
      <c r="Y4" s="548">
        <v>85.79970100000001</v>
      </c>
      <c r="Z4" s="548">
        <v>4.97131</v>
      </c>
      <c r="AA4" s="548">
        <v>27.389384</v>
      </c>
      <c r="AB4" s="548">
        <v>28.984825999999995</v>
      </c>
      <c r="AC4" s="548">
        <v>29.889099000000005</v>
      </c>
      <c r="AD4" s="548">
        <v>0.797264</v>
      </c>
      <c r="AE4" s="548">
        <v>1.440844</v>
      </c>
      <c r="AF4" s="548">
        <v>2.902463</v>
      </c>
      <c r="AG4" s="548">
        <v>3.7037099999999996</v>
      </c>
      <c r="AH4" s="548">
        <v>0.812914</v>
      </c>
      <c r="AI4" s="548">
        <v>2.3423030000000002</v>
      </c>
      <c r="AJ4" s="548">
        <v>3.029152</v>
      </c>
      <c r="AK4" s="548">
        <v>3.5610109999999997</v>
      </c>
    </row>
    <row r="5" spans="1:37" ht="12.75">
      <c r="A5" s="301" t="s">
        <v>22</v>
      </c>
      <c r="B5" s="96">
        <v>1.417805</v>
      </c>
      <c r="C5" s="89">
        <v>2.3869859999999994</v>
      </c>
      <c r="D5" s="88">
        <v>3.317679</v>
      </c>
      <c r="E5" s="88">
        <v>4.600092</v>
      </c>
      <c r="F5" s="88">
        <v>6.56203</v>
      </c>
      <c r="G5" s="88">
        <v>9.311856</v>
      </c>
      <c r="H5" s="88">
        <v>11.478663</v>
      </c>
      <c r="I5" s="88">
        <v>12.18842</v>
      </c>
      <c r="J5" s="88">
        <v>3.4229760000000002</v>
      </c>
      <c r="K5" s="88">
        <v>6.772625</v>
      </c>
      <c r="L5" s="88">
        <v>10.122969000000001</v>
      </c>
      <c r="M5" s="124">
        <v>12.988185</v>
      </c>
      <c r="N5" s="88">
        <v>2.6451189999999993</v>
      </c>
      <c r="O5" s="88">
        <v>6.236669000000001</v>
      </c>
      <c r="P5" s="310">
        <v>9.549119000000001</v>
      </c>
      <c r="Q5" s="310">
        <v>12.964995999999998</v>
      </c>
      <c r="R5" s="310">
        <v>3.585661</v>
      </c>
      <c r="S5" s="310">
        <v>7.572509999999999</v>
      </c>
      <c r="T5" s="514">
        <v>11.652013</v>
      </c>
      <c r="U5" s="514">
        <v>15.019436</v>
      </c>
      <c r="V5" s="514">
        <v>1.145209</v>
      </c>
      <c r="W5" s="548">
        <v>1.646646</v>
      </c>
      <c r="X5" s="548">
        <v>1.5338180000000001</v>
      </c>
      <c r="Y5" s="548">
        <v>1.5902919999999998</v>
      </c>
      <c r="Z5" s="548">
        <v>0.09288399999999998</v>
      </c>
      <c r="AA5" s="548">
        <v>0.13522800000000001</v>
      </c>
      <c r="AB5" s="548">
        <v>0.21125899999999997</v>
      </c>
      <c r="AC5" s="548">
        <v>0.29023599999999994</v>
      </c>
      <c r="AD5" s="548">
        <v>0.06188199999999999</v>
      </c>
      <c r="AE5" s="548">
        <v>0.13315</v>
      </c>
      <c r="AF5" s="548">
        <v>0.21597</v>
      </c>
      <c r="AG5" s="548">
        <v>0.29460400000000003</v>
      </c>
      <c r="AH5" s="548">
        <v>0.09021300000000002</v>
      </c>
      <c r="AI5" s="548">
        <v>0.18207299999999998</v>
      </c>
      <c r="AJ5" s="548">
        <v>0.281391</v>
      </c>
      <c r="AK5" s="548">
        <v>0.39410100000000003</v>
      </c>
    </row>
    <row r="6" spans="1:37" ht="12.75">
      <c r="A6" s="301" t="s">
        <v>23</v>
      </c>
      <c r="B6" s="96">
        <v>0.126539</v>
      </c>
      <c r="C6" s="89">
        <v>0.16477100000000003</v>
      </c>
      <c r="D6" s="88">
        <v>0.266857</v>
      </c>
      <c r="E6" s="88">
        <v>0.370224</v>
      </c>
      <c r="F6" s="88">
        <v>0.499442</v>
      </c>
      <c r="G6" s="88">
        <v>0.598702</v>
      </c>
      <c r="H6" s="88">
        <v>0.7626620000000001</v>
      </c>
      <c r="I6" s="88">
        <v>0.7190270000000001</v>
      </c>
      <c r="J6" s="88">
        <v>0.20234</v>
      </c>
      <c r="K6" s="88">
        <v>0.4094929999999995</v>
      </c>
      <c r="L6" s="88">
        <v>0.6175799999999999</v>
      </c>
      <c r="M6" s="124">
        <v>0.8598320000000002</v>
      </c>
      <c r="N6" s="88">
        <v>0.22249399999999997</v>
      </c>
      <c r="O6" s="88">
        <v>0.44747599999999993</v>
      </c>
      <c r="P6" s="310">
        <v>0.6973469999999999</v>
      </c>
      <c r="Q6" s="310">
        <v>0.9452860000000001</v>
      </c>
      <c r="R6" s="310">
        <v>0.250223</v>
      </c>
      <c r="S6" s="310">
        <v>0.5467740000000001</v>
      </c>
      <c r="T6" s="514">
        <v>0.833033</v>
      </c>
      <c r="U6" s="514">
        <v>3.381972</v>
      </c>
      <c r="V6" s="514">
        <v>0.28030200000000005</v>
      </c>
      <c r="W6" s="548">
        <v>0.530615</v>
      </c>
      <c r="X6" s="548">
        <v>0.552435</v>
      </c>
      <c r="Y6" s="548">
        <v>0.532517</v>
      </c>
      <c r="Z6" s="548">
        <v>0.092884</v>
      </c>
      <c r="AA6" s="548">
        <v>0.05318399999999999</v>
      </c>
      <c r="AB6" s="548">
        <v>0.07264799999999999</v>
      </c>
      <c r="AC6" s="548">
        <v>0.08832199999999998</v>
      </c>
      <c r="AD6" s="548">
        <v>0.018486</v>
      </c>
      <c r="AE6" s="548">
        <v>0.032628000000000004</v>
      </c>
      <c r="AF6" s="548">
        <v>0.048924</v>
      </c>
      <c r="AG6" s="548">
        <v>0.064794</v>
      </c>
      <c r="AH6" s="548">
        <v>0.014975</v>
      </c>
      <c r="AI6" s="548">
        <v>0.029897</v>
      </c>
      <c r="AJ6" s="548">
        <v>0.04823399999999999</v>
      </c>
      <c r="AK6" s="548">
        <v>0.06638000000000001</v>
      </c>
    </row>
    <row r="7" spans="1:37" s="28" customFormat="1" ht="12" customHeight="1">
      <c r="A7" s="125" t="s">
        <v>29</v>
      </c>
      <c r="B7" s="126">
        <v>7.835253</v>
      </c>
      <c r="C7" s="127">
        <v>16.035196999999997</v>
      </c>
      <c r="D7" s="127">
        <v>22.20436</v>
      </c>
      <c r="E7" s="127">
        <v>12.785371999999999</v>
      </c>
      <c r="F7" s="127">
        <v>112.66652099999999</v>
      </c>
      <c r="G7" s="127">
        <v>117.22863000000001</v>
      </c>
      <c r="H7" s="127">
        <v>111.54537400000001</v>
      </c>
      <c r="I7" s="127">
        <v>82.13265</v>
      </c>
      <c r="J7" s="127">
        <v>-158.73347099999995</v>
      </c>
      <c r="K7" s="127">
        <v>-182.02221699999998</v>
      </c>
      <c r="L7" s="127">
        <v>-232.34020999999998</v>
      </c>
      <c r="M7" s="127">
        <v>-421.78167500000006</v>
      </c>
      <c r="N7" s="127">
        <v>-62.898040999999985</v>
      </c>
      <c r="O7" s="127">
        <v>113.34322700000001</v>
      </c>
      <c r="P7" s="311">
        <v>389.1960070000002</v>
      </c>
      <c r="Q7" s="311">
        <v>457.776806</v>
      </c>
      <c r="R7" s="311">
        <v>164.901668</v>
      </c>
      <c r="S7" s="311">
        <v>117.19128999999998</v>
      </c>
      <c r="T7" s="515">
        <v>241.72224200000008</v>
      </c>
      <c r="U7" s="515">
        <v>268.04688200000004</v>
      </c>
      <c r="V7" s="515">
        <v>64.01431</v>
      </c>
      <c r="W7" s="549">
        <v>97.83003</v>
      </c>
      <c r="X7" s="549">
        <v>79.06347600000002</v>
      </c>
      <c r="Y7" s="549">
        <v>79.73984599999996</v>
      </c>
      <c r="Z7" s="549">
        <v>11.466476</v>
      </c>
      <c r="AA7" s="549">
        <v>10.048073999999993</v>
      </c>
      <c r="AB7" s="549">
        <v>16.201895000000004</v>
      </c>
      <c r="AC7" s="549">
        <v>23.742676</v>
      </c>
      <c r="AD7" s="549">
        <v>4.99634</v>
      </c>
      <c r="AE7" s="549">
        <v>3.940626</v>
      </c>
      <c r="AF7" s="549">
        <v>9.634851999999999</v>
      </c>
      <c r="AG7" s="549">
        <v>13.479864999999998</v>
      </c>
      <c r="AH7" s="549">
        <v>2.1846759999999996</v>
      </c>
      <c r="AI7" s="549">
        <v>12.505108999999997</v>
      </c>
      <c r="AJ7" s="549">
        <v>14.858716999999999</v>
      </c>
      <c r="AK7" s="549">
        <v>18.27559</v>
      </c>
    </row>
    <row r="8" spans="4:7" ht="12.75">
      <c r="D8" s="44"/>
      <c r="E8" s="44"/>
      <c r="F8" s="44"/>
      <c r="G8" s="44"/>
    </row>
    <row r="10" spans="2:6" ht="12.75">
      <c r="B10" s="72"/>
      <c r="C10" s="72"/>
      <c r="D10" s="72"/>
      <c r="F10" s="72"/>
    </row>
    <row r="11" spans="2:7" ht="12.75">
      <c r="B11" s="72"/>
      <c r="C11" s="72"/>
      <c r="D11" s="72"/>
      <c r="F11" s="72"/>
      <c r="G11" s="72"/>
    </row>
    <row r="12" spans="2:6" ht="12.75">
      <c r="B12" s="72"/>
      <c r="C12" s="72"/>
      <c r="D12" s="72"/>
      <c r="F12" s="72"/>
    </row>
    <row r="13" ht="13.5" customHeight="1"/>
    <row r="14" ht="12.75">
      <c r="F14" s="72"/>
    </row>
  </sheetData>
  <sheetProtection/>
  <mergeCells count="1">
    <mergeCell ref="M1:N1"/>
  </mergeCells>
  <hyperlinks>
    <hyperlink ref="AF1" location="Tartalom!A1" display="Vissza a tartalomjegyzékre"/>
  </hyperlinks>
  <printOptions/>
  <pageMargins left="0.4330708661417323" right="0.1968503937007874" top="0.984251968503937" bottom="0.984251968503937" header="0.5118110236220472" footer="0.5118110236220472"/>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P7"/>
  <sheetViews>
    <sheetView zoomScalePageLayoutView="0" workbookViewId="0" topLeftCell="A1">
      <pane xSplit="1" ySplit="2" topLeftCell="G3" activePane="bottomRight" state="frozen"/>
      <selection pane="topLeft" activeCell="Y25" sqref="Y25"/>
      <selection pane="topRight" activeCell="Y25" sqref="Y25"/>
      <selection pane="bottomLeft" activeCell="Y25" sqref="Y25"/>
      <selection pane="bottomRight" activeCell="R14" sqref="R14"/>
    </sheetView>
  </sheetViews>
  <sheetFormatPr defaultColWidth="9.140625" defaultRowHeight="12.75"/>
  <cols>
    <col min="1" max="1" width="37.28125" style="130" customWidth="1"/>
    <col min="2" max="12" width="7.7109375" style="130" customWidth="1"/>
    <col min="13" max="14" width="9.140625" style="130" customWidth="1"/>
    <col min="15" max="16" width="7.7109375" style="130" customWidth="1"/>
    <col min="17" max="16384" width="9.140625" style="130" customWidth="1"/>
  </cols>
  <sheetData>
    <row r="1" spans="1:16" ht="58.5" customHeight="1">
      <c r="A1" s="318" t="s">
        <v>369</v>
      </c>
      <c r="G1" s="221"/>
      <c r="H1" s="616"/>
      <c r="I1" s="616"/>
      <c r="N1" s="616" t="s">
        <v>44</v>
      </c>
      <c r="O1" s="616"/>
      <c r="P1" s="616"/>
    </row>
    <row r="2" spans="1:16" s="132" customFormat="1" ht="24" customHeight="1">
      <c r="A2" s="412" t="s">
        <v>2</v>
      </c>
      <c r="B2" s="54" t="s">
        <v>10</v>
      </c>
      <c r="C2" s="54" t="s">
        <v>11</v>
      </c>
      <c r="D2" s="54" t="s">
        <v>12</v>
      </c>
      <c r="E2" s="54" t="s">
        <v>13</v>
      </c>
      <c r="F2" s="54" t="s">
        <v>9</v>
      </c>
      <c r="G2" s="54" t="s">
        <v>14</v>
      </c>
      <c r="H2" s="54" t="s">
        <v>15</v>
      </c>
      <c r="I2" s="54" t="s">
        <v>16</v>
      </c>
      <c r="J2" s="54" t="s">
        <v>70</v>
      </c>
      <c r="K2" s="54" t="s">
        <v>71</v>
      </c>
      <c r="L2" s="54" t="s">
        <v>482</v>
      </c>
      <c r="M2" s="54" t="s">
        <v>558</v>
      </c>
      <c r="N2" s="54" t="s">
        <v>625</v>
      </c>
      <c r="O2" s="54" t="s">
        <v>682</v>
      </c>
      <c r="P2" s="54" t="s">
        <v>761</v>
      </c>
    </row>
    <row r="3" spans="1:16" ht="18" customHeight="1">
      <c r="A3" s="354" t="s">
        <v>139</v>
      </c>
      <c r="B3" s="424">
        <v>25.06927</v>
      </c>
      <c r="C3" s="424">
        <v>89.341024</v>
      </c>
      <c r="D3" s="424">
        <v>171.664961</v>
      </c>
      <c r="E3" s="424">
        <v>283.523703</v>
      </c>
      <c r="F3" s="543" t="s">
        <v>116</v>
      </c>
      <c r="G3" s="543" t="s">
        <v>116</v>
      </c>
      <c r="H3" s="543" t="s">
        <v>116</v>
      </c>
      <c r="I3" s="543" t="s">
        <v>116</v>
      </c>
      <c r="J3" s="543" t="s">
        <v>116</v>
      </c>
      <c r="K3" s="543" t="s">
        <v>116</v>
      </c>
      <c r="L3" s="543" t="s">
        <v>116</v>
      </c>
      <c r="M3" s="543" t="s">
        <v>116</v>
      </c>
      <c r="N3" s="543" t="s">
        <v>116</v>
      </c>
      <c r="O3" s="543" t="s">
        <v>116</v>
      </c>
      <c r="P3" s="543" t="s">
        <v>116</v>
      </c>
    </row>
    <row r="4" spans="1:16" ht="12.75">
      <c r="A4" s="354" t="s">
        <v>561</v>
      </c>
      <c r="B4" s="543" t="s">
        <v>116</v>
      </c>
      <c r="C4" s="543" t="s">
        <v>116</v>
      </c>
      <c r="D4" s="543" t="s">
        <v>116</v>
      </c>
      <c r="E4" s="543" t="s">
        <v>116</v>
      </c>
      <c r="F4" s="424">
        <v>406.551353</v>
      </c>
      <c r="G4" s="424">
        <v>566.451641</v>
      </c>
      <c r="H4" s="424">
        <v>877.5621359999999</v>
      </c>
      <c r="I4" s="424">
        <v>1217.431109</v>
      </c>
      <c r="J4" s="424">
        <v>1583.151851</v>
      </c>
      <c r="K4" s="424">
        <v>1970.5757430000003</v>
      </c>
      <c r="L4" s="424">
        <v>1972.970295</v>
      </c>
      <c r="M4" s="424">
        <v>2649.340966</v>
      </c>
      <c r="N4" s="424">
        <v>3304.261586</v>
      </c>
      <c r="O4" s="424">
        <v>218.72811</v>
      </c>
      <c r="P4" s="424">
        <v>205.530574</v>
      </c>
    </row>
    <row r="5" spans="1:16" ht="12.75">
      <c r="A5" s="502" t="s">
        <v>562</v>
      </c>
      <c r="B5" s="543" t="s">
        <v>116</v>
      </c>
      <c r="C5" s="543" t="s">
        <v>116</v>
      </c>
      <c r="D5" s="543" t="s">
        <v>116</v>
      </c>
      <c r="E5" s="543" t="s">
        <v>116</v>
      </c>
      <c r="F5" s="424">
        <v>3.2024360000000005</v>
      </c>
      <c r="G5" s="424">
        <v>3.773793999999999</v>
      </c>
      <c r="H5" s="424">
        <v>75.734824</v>
      </c>
      <c r="I5" s="424">
        <v>93.879327</v>
      </c>
      <c r="J5" s="424">
        <v>89.53754499999998</v>
      </c>
      <c r="K5" s="424">
        <v>62.54619</v>
      </c>
      <c r="L5" s="424">
        <v>-207.22216700000004</v>
      </c>
      <c r="M5" s="424">
        <v>196.440927</v>
      </c>
      <c r="N5" s="424">
        <v>194.47949300000002</v>
      </c>
      <c r="O5" s="424">
        <v>-8.211346999999998</v>
      </c>
      <c r="P5" s="424">
        <v>11.407815</v>
      </c>
    </row>
    <row r="6" spans="1:7" s="137" customFormat="1" ht="12.75">
      <c r="A6" s="134"/>
      <c r="B6" s="135"/>
      <c r="C6" s="134"/>
      <c r="D6" s="134"/>
      <c r="E6" s="134"/>
      <c r="F6" s="136"/>
      <c r="G6" s="136"/>
    </row>
    <row r="7" spans="1:5" ht="12.75">
      <c r="A7" s="138"/>
      <c r="B7" s="138"/>
      <c r="C7" s="138"/>
      <c r="D7" s="138"/>
      <c r="E7" s="138"/>
    </row>
  </sheetData>
  <sheetProtection/>
  <mergeCells count="2">
    <mergeCell ref="H1:I1"/>
    <mergeCell ref="N1:P1"/>
  </mergeCells>
  <hyperlinks>
    <hyperlink ref="N1" location="Tartalom!A1" display="Vissza a tartalomjegyzékre"/>
  </hyperlink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AI24"/>
  <sheetViews>
    <sheetView zoomScalePageLayoutView="0" workbookViewId="0" topLeftCell="A1">
      <pane xSplit="1" ySplit="2" topLeftCell="Y3" activePane="bottomRight" state="frozen"/>
      <selection pane="topLeft" activeCell="Y25" sqref="Y25"/>
      <selection pane="topRight" activeCell="Y25" sqref="Y25"/>
      <selection pane="bottomLeft" activeCell="Y25" sqref="Y25"/>
      <selection pane="bottomRight" activeCell="AK5" sqref="AK5"/>
    </sheetView>
  </sheetViews>
  <sheetFormatPr defaultColWidth="9.140625" defaultRowHeight="12.75" outlineLevelCol="1"/>
  <cols>
    <col min="1" max="1" width="34.7109375" style="130" customWidth="1"/>
    <col min="2" max="7" width="10.00390625" style="130" customWidth="1"/>
    <col min="8" max="9" width="10.00390625" style="130" hidden="1" customWidth="1" outlineLevel="1"/>
    <col min="10" max="10" width="9.421875" style="130" hidden="1" customWidth="1" outlineLevel="1"/>
    <col min="11" max="11" width="10.28125" style="130" customWidth="1" collapsed="1"/>
    <col min="12" max="16384" width="9.140625" style="130" customWidth="1"/>
  </cols>
  <sheetData>
    <row r="1" spans="1:31" ht="75" customHeight="1">
      <c r="A1" s="318" t="s">
        <v>494</v>
      </c>
      <c r="B1" s="141"/>
      <c r="C1" s="141"/>
      <c r="D1" s="141"/>
      <c r="E1" s="141"/>
      <c r="F1" s="141"/>
      <c r="J1" s="221"/>
      <c r="K1" s="616"/>
      <c r="L1" s="616"/>
      <c r="O1" s="131"/>
      <c r="P1" s="131"/>
      <c r="Q1" s="131"/>
      <c r="R1" s="131"/>
      <c r="AD1" s="616" t="s">
        <v>44</v>
      </c>
      <c r="AE1" s="616"/>
    </row>
    <row r="2" spans="1:35" ht="17.25" customHeight="1">
      <c r="A2" s="54" t="s">
        <v>2</v>
      </c>
      <c r="B2" s="54" t="s">
        <v>9</v>
      </c>
      <c r="C2" s="148" t="s">
        <v>14</v>
      </c>
      <c r="D2" s="148" t="s">
        <v>15</v>
      </c>
      <c r="E2" s="148" t="s">
        <v>16</v>
      </c>
      <c r="F2" s="148" t="s">
        <v>70</v>
      </c>
      <c r="G2" s="148" t="s">
        <v>71</v>
      </c>
      <c r="H2" s="478">
        <v>39538</v>
      </c>
      <c r="I2" s="148" t="s">
        <v>531</v>
      </c>
      <c r="J2" s="478">
        <v>39721</v>
      </c>
      <c r="K2" s="478">
        <v>39813</v>
      </c>
      <c r="L2" s="478">
        <v>39903</v>
      </c>
      <c r="M2" s="478">
        <v>39602</v>
      </c>
      <c r="N2" s="478">
        <v>40086</v>
      </c>
      <c r="O2" s="475" t="s">
        <v>536</v>
      </c>
      <c r="P2" s="478">
        <v>40268</v>
      </c>
      <c r="Q2" s="478">
        <v>40359</v>
      </c>
      <c r="R2" s="478">
        <v>40451</v>
      </c>
      <c r="S2" s="478">
        <v>40543</v>
      </c>
      <c r="T2" s="478">
        <v>40633</v>
      </c>
      <c r="U2" s="478">
        <v>40724</v>
      </c>
      <c r="V2" s="555">
        <v>40816</v>
      </c>
      <c r="W2" s="555">
        <v>40908</v>
      </c>
      <c r="X2" s="555">
        <v>40999</v>
      </c>
      <c r="Y2" s="555">
        <v>41090</v>
      </c>
      <c r="Z2" s="555">
        <v>41182</v>
      </c>
      <c r="AA2" s="555">
        <v>41274</v>
      </c>
      <c r="AB2" s="555">
        <v>41364</v>
      </c>
      <c r="AC2" s="555">
        <v>41455</v>
      </c>
      <c r="AD2" s="555">
        <v>41547</v>
      </c>
      <c r="AE2" s="555">
        <v>41639</v>
      </c>
      <c r="AF2" s="555">
        <v>41729</v>
      </c>
      <c r="AG2" s="555">
        <v>41820</v>
      </c>
      <c r="AH2" s="555">
        <v>41912</v>
      </c>
      <c r="AI2" s="555">
        <v>42004</v>
      </c>
    </row>
    <row r="3" spans="1:35" s="139" customFormat="1" ht="13.5">
      <c r="A3" s="41" t="s">
        <v>438</v>
      </c>
      <c r="B3" s="105">
        <v>413.602728</v>
      </c>
      <c r="C3" s="105">
        <v>564.621338</v>
      </c>
      <c r="D3" s="105">
        <v>876.0520779999999</v>
      </c>
      <c r="E3" s="105">
        <v>1220.74601</v>
      </c>
      <c r="F3" s="105">
        <v>1590.7454709999997</v>
      </c>
      <c r="G3" s="105">
        <v>1979.360802</v>
      </c>
      <c r="H3" s="105">
        <v>1899.547417</v>
      </c>
      <c r="I3" s="105">
        <v>1955.5372629999997</v>
      </c>
      <c r="J3" s="105">
        <v>1985.0176999999999</v>
      </c>
      <c r="K3" s="105">
        <v>1869.582178</v>
      </c>
      <c r="L3" s="105">
        <v>1861.216764</v>
      </c>
      <c r="M3" s="105">
        <v>2145.848</v>
      </c>
      <c r="N3" s="105">
        <v>2501.5554250000005</v>
      </c>
      <c r="O3" s="105">
        <v>2606.91332</v>
      </c>
      <c r="P3" s="105">
        <v>2799.625921</v>
      </c>
      <c r="Q3" s="105">
        <v>2841.1773089999992</v>
      </c>
      <c r="R3" s="105">
        <v>3047.0939820000003</v>
      </c>
      <c r="S3" s="105">
        <v>3102.4981870000006</v>
      </c>
      <c r="T3" s="105">
        <v>3162.824397040001</v>
      </c>
      <c r="U3" s="105">
        <v>244.29859199999999</v>
      </c>
      <c r="V3" s="105">
        <v>223.09153799999999</v>
      </c>
      <c r="W3" s="105">
        <v>226.291939</v>
      </c>
      <c r="X3" s="105">
        <v>237.11873974424003</v>
      </c>
      <c r="Y3" s="105">
        <v>187.86089474420007</v>
      </c>
      <c r="Z3" s="105">
        <v>192.621946277</v>
      </c>
      <c r="AA3" s="105">
        <v>192.026599523</v>
      </c>
      <c r="AB3" s="105">
        <v>183.01511569250002</v>
      </c>
      <c r="AC3" s="105">
        <v>186.97466</v>
      </c>
      <c r="AD3" s="105">
        <v>192.651516</v>
      </c>
      <c r="AE3" s="105">
        <v>193.09731906000002</v>
      </c>
      <c r="AF3" s="105">
        <v>194.793953845</v>
      </c>
      <c r="AG3" s="105">
        <v>203.11957098</v>
      </c>
      <c r="AH3" s="105">
        <v>205.350020216</v>
      </c>
      <c r="AI3" s="105">
        <v>208.74648100000002</v>
      </c>
    </row>
    <row r="4" spans="1:35" s="140" customFormat="1" ht="13.5">
      <c r="A4" s="144" t="s">
        <v>3</v>
      </c>
      <c r="B4" s="425">
        <v>16.628152999999998</v>
      </c>
      <c r="C4" s="425">
        <v>5.865</v>
      </c>
      <c r="D4" s="425">
        <v>8.457411</v>
      </c>
      <c r="E4" s="425">
        <v>12.442799</v>
      </c>
      <c r="F4" s="425">
        <v>38.256454999999995</v>
      </c>
      <c r="G4" s="425">
        <v>17.522906000000003</v>
      </c>
      <c r="H4" s="425">
        <v>61.14975</v>
      </c>
      <c r="I4" s="425">
        <v>35.186254999999996</v>
      </c>
      <c r="J4" s="425">
        <v>67.718818</v>
      </c>
      <c r="K4" s="425">
        <v>54.855180999999995</v>
      </c>
      <c r="L4" s="425">
        <v>57.89406300000001</v>
      </c>
      <c r="M4" s="425">
        <v>95.578</v>
      </c>
      <c r="N4" s="425">
        <v>54.94986</v>
      </c>
      <c r="O4" s="425">
        <v>57.938725999999996</v>
      </c>
      <c r="P4" s="425">
        <v>41.94838099999998</v>
      </c>
      <c r="Q4" s="425">
        <v>61.178791</v>
      </c>
      <c r="R4" s="425">
        <v>57.391797</v>
      </c>
      <c r="S4" s="425">
        <v>43.12709899999999</v>
      </c>
      <c r="T4" s="425">
        <v>57.41147903999999</v>
      </c>
      <c r="U4" s="425">
        <v>12.706394</v>
      </c>
      <c r="V4" s="425">
        <v>9.926698000000002</v>
      </c>
      <c r="W4" s="425">
        <v>8.553251000000001</v>
      </c>
      <c r="X4" s="425">
        <v>5.328863350239999</v>
      </c>
      <c r="Y4" s="425">
        <v>5.9967513502</v>
      </c>
      <c r="Z4" s="425">
        <v>9.440826</v>
      </c>
      <c r="AA4" s="425">
        <v>5.094822000000001</v>
      </c>
      <c r="AB4" s="425">
        <v>18.144273692499997</v>
      </c>
      <c r="AC4" s="425">
        <v>14.989785999999999</v>
      </c>
      <c r="AD4" s="425">
        <v>19.886031</v>
      </c>
      <c r="AE4" s="425">
        <v>27.413120000000003</v>
      </c>
      <c r="AF4" s="425">
        <v>9.697881999999998</v>
      </c>
      <c r="AG4" s="425">
        <v>8.169315000000001</v>
      </c>
      <c r="AH4" s="425">
        <v>12.819236</v>
      </c>
      <c r="AI4" s="425">
        <v>9.773568000000001</v>
      </c>
    </row>
    <row r="5" spans="1:35" s="140" customFormat="1" ht="14.25" customHeight="1">
      <c r="A5" s="145" t="s">
        <v>4</v>
      </c>
      <c r="B5" s="425">
        <v>298.83979999999997</v>
      </c>
      <c r="C5" s="425">
        <v>412.065252</v>
      </c>
      <c r="D5" s="425">
        <v>656.318083</v>
      </c>
      <c r="E5" s="425">
        <v>924.790386</v>
      </c>
      <c r="F5" s="425">
        <v>1096.278624</v>
      </c>
      <c r="G5" s="425">
        <v>1214.947975</v>
      </c>
      <c r="H5" s="425">
        <v>1089.6712220000002</v>
      </c>
      <c r="I5" s="425">
        <v>1168.733707</v>
      </c>
      <c r="J5" s="425">
        <v>1126.918833</v>
      </c>
      <c r="K5" s="425">
        <v>1098.777628</v>
      </c>
      <c r="L5" s="425">
        <v>993.891396</v>
      </c>
      <c r="M5" s="425">
        <v>1158.392</v>
      </c>
      <c r="N5" s="425">
        <v>1289.322495</v>
      </c>
      <c r="O5" s="425">
        <v>1380.316483</v>
      </c>
      <c r="P5" s="425">
        <v>1470.3153150000003</v>
      </c>
      <c r="Q5" s="425">
        <v>1522.4860850000002</v>
      </c>
      <c r="R5" s="425">
        <v>1576.8482719999997</v>
      </c>
      <c r="S5" s="425">
        <v>1571.9235699999997</v>
      </c>
      <c r="T5" s="425">
        <v>1605.5258509999999</v>
      </c>
      <c r="U5" s="425">
        <v>123.684122</v>
      </c>
      <c r="V5" s="425">
        <v>113.99427</v>
      </c>
      <c r="W5" s="425">
        <v>113.83278300000002</v>
      </c>
      <c r="X5" s="425">
        <v>118.70512034400001</v>
      </c>
      <c r="Y5" s="425">
        <v>107.99920934400002</v>
      </c>
      <c r="Z5" s="425">
        <v>108.15362848800001</v>
      </c>
      <c r="AA5" s="425">
        <v>107.15444752299999</v>
      </c>
      <c r="AB5" s="425">
        <v>99.19929200000001</v>
      </c>
      <c r="AC5" s="425">
        <v>102.029869</v>
      </c>
      <c r="AD5" s="425">
        <v>98.86137000000001</v>
      </c>
      <c r="AE5" s="425">
        <v>103.56833406000001</v>
      </c>
      <c r="AF5" s="425">
        <v>115.534711845</v>
      </c>
      <c r="AG5" s="425">
        <v>123.80216398</v>
      </c>
      <c r="AH5" s="425">
        <v>123.612801216</v>
      </c>
      <c r="AI5" s="425">
        <v>128.794053</v>
      </c>
    </row>
    <row r="6" spans="1:35" s="140" customFormat="1" ht="14.25" customHeight="1">
      <c r="A6" s="416" t="s">
        <v>5</v>
      </c>
      <c r="B6" s="425">
        <v>280.927228</v>
      </c>
      <c r="C6" s="425">
        <v>394.498514</v>
      </c>
      <c r="D6" s="425">
        <v>639.0801720000001</v>
      </c>
      <c r="E6" s="425">
        <v>896.698129</v>
      </c>
      <c r="F6" s="425">
        <v>1069.934588</v>
      </c>
      <c r="G6" s="425">
        <v>1157.138668</v>
      </c>
      <c r="H6" s="425">
        <v>1013.911773</v>
      </c>
      <c r="I6" s="425">
        <v>1077.37288</v>
      </c>
      <c r="J6" s="425">
        <v>1033.865239</v>
      </c>
      <c r="K6" s="425">
        <v>1005.492695</v>
      </c>
      <c r="L6" s="425">
        <v>861.0829830000001</v>
      </c>
      <c r="M6" s="425">
        <v>988.788</v>
      </c>
      <c r="N6" s="425">
        <v>1138.847919</v>
      </c>
      <c r="O6" s="425">
        <v>1238.3514100000004</v>
      </c>
      <c r="P6" s="425">
        <v>1319.233124</v>
      </c>
      <c r="Q6" s="425">
        <v>1383.7901729999999</v>
      </c>
      <c r="R6" s="425">
        <v>1475.7895389999999</v>
      </c>
      <c r="S6" s="425">
        <v>1447.7527380000001</v>
      </c>
      <c r="T6" s="425">
        <v>1496.3907839999997</v>
      </c>
      <c r="U6" s="425">
        <v>115.85900400000003</v>
      </c>
      <c r="V6" s="425">
        <v>103.920286</v>
      </c>
      <c r="W6" s="425">
        <v>107.525422</v>
      </c>
      <c r="X6" s="425">
        <v>110.3362308</v>
      </c>
      <c r="Y6" s="425">
        <v>85.4245778</v>
      </c>
      <c r="Z6" s="425">
        <v>88.79216243100001</v>
      </c>
      <c r="AA6" s="425">
        <v>88.87406252299999</v>
      </c>
      <c r="AB6" s="425">
        <v>94.189277</v>
      </c>
      <c r="AC6" s="425">
        <v>97.63200400000001</v>
      </c>
      <c r="AD6" s="425">
        <v>94.003718</v>
      </c>
      <c r="AE6" s="425">
        <v>99.99765206000001</v>
      </c>
      <c r="AF6" s="425">
        <v>108.74188684499998</v>
      </c>
      <c r="AG6" s="425">
        <v>118.02239197999998</v>
      </c>
      <c r="AH6" s="425">
        <v>119.019402216</v>
      </c>
      <c r="AI6" s="425">
        <v>114.657758</v>
      </c>
    </row>
    <row r="7" spans="1:35" s="140" customFormat="1" ht="13.5">
      <c r="A7" s="145" t="s">
        <v>6</v>
      </c>
      <c r="B7" s="425">
        <v>36.765738</v>
      </c>
      <c r="C7" s="425">
        <v>52.347076</v>
      </c>
      <c r="D7" s="425">
        <v>67.95736500000001</v>
      </c>
      <c r="E7" s="425">
        <v>93.795324</v>
      </c>
      <c r="F7" s="425">
        <v>152.81133499999999</v>
      </c>
      <c r="G7" s="425">
        <v>306.39784799999995</v>
      </c>
      <c r="H7" s="425">
        <v>328.825175</v>
      </c>
      <c r="I7" s="425">
        <v>312.929853</v>
      </c>
      <c r="J7" s="425">
        <v>318.77910900000006</v>
      </c>
      <c r="K7" s="425">
        <v>261.30847</v>
      </c>
      <c r="L7" s="425">
        <v>249.39959099999996</v>
      </c>
      <c r="M7" s="425">
        <v>254.001</v>
      </c>
      <c r="N7" s="425">
        <v>307.6121809999999</v>
      </c>
      <c r="O7" s="425">
        <v>316.99961900000005</v>
      </c>
      <c r="P7" s="425">
        <v>321.24637100000007</v>
      </c>
      <c r="Q7" s="425">
        <v>312.4269060000001</v>
      </c>
      <c r="R7" s="425">
        <v>294.44762099999997</v>
      </c>
      <c r="S7" s="425">
        <v>310.9380570000001</v>
      </c>
      <c r="T7" s="425">
        <v>343.04472699999997</v>
      </c>
      <c r="U7" s="425">
        <v>26.604331</v>
      </c>
      <c r="V7" s="425">
        <v>24.965023</v>
      </c>
      <c r="W7" s="425">
        <v>27.320376999999993</v>
      </c>
      <c r="X7" s="425">
        <v>28.076743177999997</v>
      </c>
      <c r="Y7" s="425">
        <v>17.813580178000002</v>
      </c>
      <c r="Z7" s="425">
        <v>17.831407298000002</v>
      </c>
      <c r="AA7" s="425">
        <v>19.243436000000003</v>
      </c>
      <c r="AB7" s="425">
        <v>18.371294</v>
      </c>
      <c r="AC7" s="425">
        <v>18.850615</v>
      </c>
      <c r="AD7" s="425">
        <v>20.073839</v>
      </c>
      <c r="AE7" s="425">
        <v>19.44226</v>
      </c>
      <c r="AF7" s="425">
        <v>21.489365</v>
      </c>
      <c r="AG7" s="425">
        <v>25.491369999999996</v>
      </c>
      <c r="AH7" s="425">
        <v>24.451273999999998</v>
      </c>
      <c r="AI7" s="425">
        <v>23.51502</v>
      </c>
    </row>
    <row r="8" spans="1:35" s="140" customFormat="1" ht="13.5">
      <c r="A8" s="145" t="s">
        <v>7</v>
      </c>
      <c r="B8" s="425">
        <v>29.254927</v>
      </c>
      <c r="C8" s="425">
        <v>40.627483999999995</v>
      </c>
      <c r="D8" s="425">
        <v>75.422781</v>
      </c>
      <c r="E8" s="425">
        <v>120.005271</v>
      </c>
      <c r="F8" s="425">
        <v>224.41845199999997</v>
      </c>
      <c r="G8" s="426">
        <v>342.849182</v>
      </c>
      <c r="H8" s="425">
        <v>374.032571</v>
      </c>
      <c r="I8" s="425">
        <v>396.09663100000006</v>
      </c>
      <c r="J8" s="425">
        <v>492.396681</v>
      </c>
      <c r="K8" s="425">
        <v>470.555022</v>
      </c>
      <c r="L8" s="425">
        <v>527.6121359999999</v>
      </c>
      <c r="M8" s="425">
        <v>549.85</v>
      </c>
      <c r="N8" s="425">
        <v>748.3701189999998</v>
      </c>
      <c r="O8" s="425">
        <v>801.1091000000002</v>
      </c>
      <c r="P8" s="425">
        <v>869.0857830000001</v>
      </c>
      <c r="Q8" s="425">
        <v>858.5653130000001</v>
      </c>
      <c r="R8" s="425">
        <v>1035.917134</v>
      </c>
      <c r="S8" s="425">
        <v>1092.66411</v>
      </c>
      <c r="T8" s="425">
        <v>1084.915627</v>
      </c>
      <c r="U8" s="425">
        <v>77.751034</v>
      </c>
      <c r="V8" s="425">
        <v>71.171687</v>
      </c>
      <c r="W8" s="425">
        <v>74.50117399999999</v>
      </c>
      <c r="X8" s="425">
        <v>80.75244669700001</v>
      </c>
      <c r="Y8" s="425">
        <v>53.89289569699999</v>
      </c>
      <c r="Z8" s="425">
        <v>55.636390542</v>
      </c>
      <c r="AA8" s="425">
        <v>61.098887000000005</v>
      </c>
      <c r="AB8" s="425">
        <v>59.352458999999996</v>
      </c>
      <c r="AC8" s="425">
        <v>51.707694000000004</v>
      </c>
      <c r="AD8" s="425">
        <v>41.862487</v>
      </c>
      <c r="AE8" s="425">
        <v>42.080243</v>
      </c>
      <c r="AF8" s="425">
        <v>47.947952</v>
      </c>
      <c r="AG8" s="425">
        <v>45.073899999999995</v>
      </c>
      <c r="AH8" s="425">
        <v>44.579005</v>
      </c>
      <c r="AI8" s="425">
        <v>46.043127000000005</v>
      </c>
    </row>
    <row r="9" spans="1:35" s="140" customFormat="1" ht="13.5">
      <c r="A9" s="147" t="s">
        <v>360</v>
      </c>
      <c r="B9" s="425">
        <v>32.11411000000005</v>
      </c>
      <c r="C9" s="425">
        <v>53.716526000000044</v>
      </c>
      <c r="D9" s="425">
        <v>67.89643799999995</v>
      </c>
      <c r="E9" s="425">
        <v>69.71223000000015</v>
      </c>
      <c r="F9" s="425">
        <v>78.98060499999977</v>
      </c>
      <c r="G9" s="425">
        <v>97.64289100000002</v>
      </c>
      <c r="H9" s="425">
        <v>45.868698999999765</v>
      </c>
      <c r="I9" s="425">
        <v>42.590816999999504</v>
      </c>
      <c r="J9" s="425">
        <v>-20.79574100000019</v>
      </c>
      <c r="K9" s="425">
        <f>K3-K4-K5-K7-K8</f>
        <v>-15.914122999999847</v>
      </c>
      <c r="L9" s="425">
        <v>32.419578000000094</v>
      </c>
      <c r="M9" s="425">
        <v>88.027</v>
      </c>
      <c r="N9" s="425">
        <v>101.30077000000084</v>
      </c>
      <c r="O9" s="425">
        <v>50.549392000000225</v>
      </c>
      <c r="P9" s="425">
        <v>97.03007099999923</v>
      </c>
      <c r="Q9" s="425">
        <v>86.52021399999899</v>
      </c>
      <c r="R9" s="425">
        <v>82.48915800000076</v>
      </c>
      <c r="S9" s="425">
        <v>83.84535100000096</v>
      </c>
      <c r="T9" s="425">
        <v>71.92671300000097</v>
      </c>
      <c r="U9" s="425">
        <v>3.552710999999988</v>
      </c>
      <c r="V9" s="425">
        <v>3.0338599999999616</v>
      </c>
      <c r="W9" s="425">
        <v>2.084354000000019</v>
      </c>
      <c r="X9" s="425">
        <v>4.255566175000013</v>
      </c>
      <c r="Y9" s="425">
        <v>2.1584581750000353</v>
      </c>
      <c r="Z9" s="425">
        <v>1.5596939490000068</v>
      </c>
      <c r="AA9" s="425">
        <v>-0.5649930000000012</v>
      </c>
      <c r="AB9" s="425">
        <v>-12.052202999999999</v>
      </c>
      <c r="AC9" s="425">
        <v>-0.6033040000000227</v>
      </c>
      <c r="AD9" s="425">
        <v>11.967789000000003</v>
      </c>
      <c r="AE9" s="425">
        <v>0.5933620000000062</v>
      </c>
      <c r="AF9" s="425">
        <v>0.12404300000000745</v>
      </c>
      <c r="AG9" s="425">
        <v>0.582821999999986</v>
      </c>
      <c r="AH9" s="425">
        <v>-0.11229599999999351</v>
      </c>
      <c r="AI9" s="425">
        <v>0.6207130000000092</v>
      </c>
    </row>
    <row r="10" spans="1:13" s="140" customFormat="1" ht="13.5">
      <c r="A10" s="142"/>
      <c r="B10" s="143"/>
      <c r="C10" s="143"/>
      <c r="D10" s="143"/>
      <c r="E10" s="143"/>
      <c r="F10" s="143"/>
      <c r="G10" s="143"/>
      <c r="H10" s="143"/>
      <c r="I10" s="143"/>
      <c r="J10" s="143"/>
      <c r="K10" s="143"/>
      <c r="L10" s="143"/>
      <c r="M10" s="143"/>
    </row>
    <row r="11" spans="1:20" ht="12.75">
      <c r="A11" s="149" t="s">
        <v>425</v>
      </c>
      <c r="B11" s="92"/>
      <c r="C11" s="92"/>
      <c r="D11" s="92"/>
      <c r="E11" s="92"/>
      <c r="F11" s="92"/>
      <c r="G11" s="92"/>
      <c r="H11" s="92"/>
      <c r="I11" s="92"/>
      <c r="J11" s="92"/>
      <c r="K11" s="92"/>
      <c r="L11" s="92"/>
      <c r="M11" s="92"/>
      <c r="N11" s="92"/>
      <c r="O11" s="92"/>
      <c r="P11" s="92"/>
      <c r="Q11" s="92"/>
      <c r="R11" s="92"/>
      <c r="S11" s="92"/>
      <c r="T11" s="92"/>
    </row>
    <row r="12" spans="1:10" s="137" customFormat="1" ht="51">
      <c r="A12" s="409" t="s">
        <v>515</v>
      </c>
      <c r="B12" s="135"/>
      <c r="C12" s="134"/>
      <c r="D12" s="134"/>
      <c r="E12" s="92"/>
      <c r="F12" s="130"/>
      <c r="G12" s="130"/>
      <c r="H12" s="130"/>
      <c r="I12" s="130"/>
      <c r="J12" s="44"/>
    </row>
    <row r="13" spans="1:10" ht="12.75">
      <c r="A13" s="18"/>
      <c r="J13" s="44"/>
    </row>
    <row r="14" spans="1:10" ht="12.75">
      <c r="A14" s="18"/>
      <c r="I14" s="133"/>
      <c r="J14" s="44"/>
    </row>
    <row r="15" spans="1:20" ht="12.75">
      <c r="A15" s="18"/>
      <c r="J15" s="44"/>
      <c r="P15" s="517"/>
      <c r="Q15" s="517"/>
      <c r="R15" s="517"/>
      <c r="S15" s="517"/>
      <c r="T15" s="517"/>
    </row>
    <row r="16" spans="1:20" ht="12.75">
      <c r="A16" s="18"/>
      <c r="J16" s="44"/>
      <c r="P16" s="499"/>
      <c r="Q16" s="499"/>
      <c r="R16" s="499"/>
      <c r="S16" s="499"/>
      <c r="T16" s="499"/>
    </row>
    <row r="17" spans="1:20" ht="12.75">
      <c r="A17" s="18"/>
      <c r="J17" s="44"/>
      <c r="P17" s="499"/>
      <c r="Q17" s="499"/>
      <c r="R17" s="499"/>
      <c r="S17" s="499"/>
      <c r="T17" s="499"/>
    </row>
    <row r="18" spans="1:20" ht="12.75">
      <c r="A18" s="18"/>
      <c r="J18" s="44"/>
      <c r="P18" s="499"/>
      <c r="Q18" s="499"/>
      <c r="R18" s="499"/>
      <c r="S18" s="499"/>
      <c r="T18" s="499"/>
    </row>
    <row r="19" spans="1:20" ht="12.75">
      <c r="A19" s="18"/>
      <c r="J19" s="44"/>
      <c r="P19" s="499"/>
      <c r="Q19" s="499"/>
      <c r="R19" s="499"/>
      <c r="S19" s="499"/>
      <c r="T19" s="499"/>
    </row>
    <row r="20" spans="1:20" ht="12.75">
      <c r="A20" s="18"/>
      <c r="J20" s="44"/>
      <c r="P20" s="499"/>
      <c r="Q20" s="499"/>
      <c r="R20" s="499"/>
      <c r="S20" s="499"/>
      <c r="T20" s="499"/>
    </row>
    <row r="21" spans="16:20" ht="12.75">
      <c r="P21" s="499"/>
      <c r="Q21" s="499"/>
      <c r="R21" s="499"/>
      <c r="S21" s="499"/>
      <c r="T21" s="499"/>
    </row>
    <row r="22" spans="6:10" ht="12.75">
      <c r="F22" s="133"/>
      <c r="J22" s="133"/>
    </row>
    <row r="24" ht="12.75">
      <c r="J24" s="133"/>
    </row>
  </sheetData>
  <sheetProtection/>
  <mergeCells count="2">
    <mergeCell ref="K1:L1"/>
    <mergeCell ref="AD1:AE1"/>
  </mergeCells>
  <hyperlinks>
    <hyperlink ref="AD1" location="Tartalom!A1" display="Vissza a tartalomjegyzékre"/>
  </hyperlinks>
  <printOptions/>
  <pageMargins left="0.7480314960629921" right="0.21" top="0.984251968503937" bottom="0.984251968503937" header="0.5118110236220472" footer="0.5118110236220472"/>
  <pageSetup fitToHeight="1" fitToWidth="1" horizontalDpi="600" verticalDpi="600" orientation="landscape" paperSize="9" scale="94" r:id="rId1"/>
</worksheet>
</file>

<file path=xl/worksheets/sheet27.xml><?xml version="1.0" encoding="utf-8"?>
<worksheet xmlns="http://schemas.openxmlformats.org/spreadsheetml/2006/main" xmlns:r="http://schemas.openxmlformats.org/officeDocument/2006/relationships">
  <sheetPr>
    <tabColor rgb="FF00B0F0"/>
  </sheetPr>
  <dimension ref="A1:P14"/>
  <sheetViews>
    <sheetView zoomScalePageLayoutView="0" workbookViewId="0" topLeftCell="A1">
      <pane xSplit="1" ySplit="2" topLeftCell="G3" activePane="bottomRight" state="frozen"/>
      <selection pane="topLeft" activeCell="Y25" sqref="Y25"/>
      <selection pane="topRight" activeCell="Y25" sqref="Y25"/>
      <selection pane="bottomLeft" activeCell="Y25" sqref="Y25"/>
      <selection pane="bottomRight" activeCell="U10" sqref="U10"/>
    </sheetView>
  </sheetViews>
  <sheetFormatPr defaultColWidth="9.140625" defaultRowHeight="12.75"/>
  <cols>
    <col min="1" max="1" width="36.421875" style="18" customWidth="1"/>
    <col min="2" max="2" width="9.421875" style="18" customWidth="1"/>
    <col min="3" max="3" width="8.8515625" style="18" bestFit="1" customWidth="1"/>
    <col min="4" max="4" width="9.8515625" style="18" bestFit="1" customWidth="1"/>
    <col min="5" max="12" width="7.7109375" style="18" customWidth="1"/>
    <col min="13" max="16384" width="9.140625" style="18" customWidth="1"/>
  </cols>
  <sheetData>
    <row r="1" spans="1:16" ht="45" customHeight="1">
      <c r="A1" s="156" t="s">
        <v>468</v>
      </c>
      <c r="B1" s="73"/>
      <c r="C1" s="73"/>
      <c r="D1" s="73"/>
      <c r="G1" s="149"/>
      <c r="H1" s="616"/>
      <c r="I1" s="616"/>
      <c r="N1" s="221"/>
      <c r="O1" s="616" t="s">
        <v>44</v>
      </c>
      <c r="P1" s="616"/>
    </row>
    <row r="2" spans="1:16" s="150" customFormat="1" ht="21.75" customHeight="1">
      <c r="A2" s="412" t="s">
        <v>2</v>
      </c>
      <c r="B2" s="54" t="s">
        <v>10</v>
      </c>
      <c r="C2" s="54" t="s">
        <v>11</v>
      </c>
      <c r="D2" s="54" t="s">
        <v>12</v>
      </c>
      <c r="E2" s="54" t="s">
        <v>13</v>
      </c>
      <c r="F2" s="54" t="s">
        <v>9</v>
      </c>
      <c r="G2" s="54" t="s">
        <v>14</v>
      </c>
      <c r="H2" s="54" t="s">
        <v>15</v>
      </c>
      <c r="I2" s="54" t="s">
        <v>16</v>
      </c>
      <c r="J2" s="54" t="s">
        <v>70</v>
      </c>
      <c r="K2" s="54" t="s">
        <v>71</v>
      </c>
      <c r="L2" s="54" t="s">
        <v>482</v>
      </c>
      <c r="M2" s="54" t="s">
        <v>558</v>
      </c>
      <c r="N2" s="54" t="s">
        <v>625</v>
      </c>
      <c r="O2" s="54" t="s">
        <v>682</v>
      </c>
      <c r="P2" s="54" t="s">
        <v>761</v>
      </c>
    </row>
    <row r="3" spans="1:16" ht="12.75">
      <c r="A3" s="78" t="s">
        <v>17</v>
      </c>
      <c r="B3" s="76">
        <v>0.001787</v>
      </c>
      <c r="C3" s="76">
        <v>0.0035369999999999998</v>
      </c>
      <c r="D3" s="76">
        <v>0.010383</v>
      </c>
      <c r="E3" s="76">
        <v>0.009609999999999999</v>
      </c>
      <c r="F3" s="77">
        <v>0.005122</v>
      </c>
      <c r="G3" s="76">
        <v>0.009263</v>
      </c>
      <c r="H3" s="76">
        <v>0.071612</v>
      </c>
      <c r="I3" s="76">
        <v>0.128207</v>
      </c>
      <c r="J3" s="76">
        <v>0.15171</v>
      </c>
      <c r="K3" s="76">
        <v>0.302995</v>
      </c>
      <c r="L3" s="76">
        <v>2.1701020000000004</v>
      </c>
      <c r="M3" s="76">
        <v>0.891627</v>
      </c>
      <c r="N3" s="76">
        <v>0.410423</v>
      </c>
      <c r="O3" s="76">
        <v>0.19501700000000002</v>
      </c>
      <c r="P3" s="76">
        <v>0.049053000000000006</v>
      </c>
    </row>
    <row r="4" spans="1:16" ht="12.75">
      <c r="A4" s="78" t="s">
        <v>18</v>
      </c>
      <c r="B4" s="76">
        <v>29.474515</v>
      </c>
      <c r="C4" s="76">
        <v>93.35994000000001</v>
      </c>
      <c r="D4" s="76">
        <v>175.929176</v>
      </c>
      <c r="E4" s="76">
        <v>286.381337</v>
      </c>
      <c r="F4" s="77">
        <v>403.71528</v>
      </c>
      <c r="G4" s="76">
        <v>566.931093</v>
      </c>
      <c r="H4" s="76">
        <v>874.625398</v>
      </c>
      <c r="I4" s="76">
        <v>1215.579316</v>
      </c>
      <c r="J4" s="76">
        <v>1582.8691000000001</v>
      </c>
      <c r="K4" s="76">
        <v>1862.7923230000001</v>
      </c>
      <c r="L4" s="76">
        <v>1843.0315730000004</v>
      </c>
      <c r="M4" s="76">
        <v>2550.061322</v>
      </c>
      <c r="N4" s="76">
        <v>3053.3796781571996</v>
      </c>
      <c r="O4" s="76">
        <v>217.8189221572</v>
      </c>
      <c r="P4" s="76">
        <v>154.746289</v>
      </c>
    </row>
    <row r="5" spans="1:16" ht="12.75">
      <c r="A5" s="78" t="s">
        <v>19</v>
      </c>
      <c r="B5" s="76">
        <v>0.22332</v>
      </c>
      <c r="C5" s="76">
        <v>0.5598869999999999</v>
      </c>
      <c r="D5" s="77">
        <v>0.542497</v>
      </c>
      <c r="E5" s="76">
        <v>1.275758</v>
      </c>
      <c r="F5" s="77">
        <v>2.005701</v>
      </c>
      <c r="G5" s="76">
        <v>3.10152</v>
      </c>
      <c r="H5" s="76">
        <v>4.792416</v>
      </c>
      <c r="I5" s="76">
        <v>6.826873</v>
      </c>
      <c r="J5" s="76">
        <v>8.890053999999997</v>
      </c>
      <c r="K5" s="76">
        <v>3.409812</v>
      </c>
      <c r="L5" s="76">
        <v>2.6052700000000004</v>
      </c>
      <c r="M5" s="76">
        <v>2.968858</v>
      </c>
      <c r="N5" s="76">
        <v>2.340467</v>
      </c>
      <c r="O5" s="76">
        <v>0.477453</v>
      </c>
      <c r="P5" s="76">
        <v>0.40105899999999994</v>
      </c>
    </row>
    <row r="6" spans="1:16" ht="12.75">
      <c r="A6" s="78" t="s">
        <v>20</v>
      </c>
      <c r="B6" s="76">
        <v>1.245988</v>
      </c>
      <c r="C6" s="76">
        <v>1.479411</v>
      </c>
      <c r="D6" s="76">
        <v>2.399003</v>
      </c>
      <c r="E6" s="76">
        <v>3.311533</v>
      </c>
      <c r="F6" s="77">
        <v>4.614596</v>
      </c>
      <c r="G6" s="76">
        <v>6.550676</v>
      </c>
      <c r="H6" s="76">
        <v>8.427897000000002</v>
      </c>
      <c r="I6" s="76">
        <v>9.381154</v>
      </c>
      <c r="J6" s="76">
        <v>10.926672</v>
      </c>
      <c r="K6" s="76">
        <v>23.663687000000003</v>
      </c>
      <c r="L6" s="76">
        <v>14.544088999999998</v>
      </c>
      <c r="M6" s="76">
        <v>18.173711</v>
      </c>
      <c r="N6" s="76">
        <v>18.512463</v>
      </c>
      <c r="O6" s="76">
        <v>0.562218</v>
      </c>
      <c r="P6" s="76">
        <v>0.562077</v>
      </c>
    </row>
    <row r="7" spans="1:16" ht="13.5" customHeight="1">
      <c r="A7" s="151" t="s">
        <v>483</v>
      </c>
      <c r="B7" s="152"/>
      <c r="C7" s="152"/>
      <c r="D7" s="152"/>
      <c r="E7" s="152"/>
      <c r="F7" s="152"/>
      <c r="G7" s="152"/>
      <c r="H7" s="152"/>
      <c r="I7" s="152"/>
      <c r="J7" s="152"/>
      <c r="K7" s="152"/>
      <c r="L7" s="76">
        <v>1.6347379999999998</v>
      </c>
      <c r="M7" s="76">
        <v>4.042574</v>
      </c>
      <c r="N7" s="76">
        <v>4.1661969999999995</v>
      </c>
      <c r="O7" s="76">
        <v>0.009712999999999998</v>
      </c>
      <c r="P7" s="48" t="s">
        <v>672</v>
      </c>
    </row>
    <row r="8" spans="1:16" ht="14.25" customHeight="1">
      <c r="A8" s="410" t="s">
        <v>30</v>
      </c>
      <c r="B8" s="105">
        <v>30.945610000000002</v>
      </c>
      <c r="C8" s="105">
        <v>95.40277499999999</v>
      </c>
      <c r="D8" s="105">
        <v>178.88105900000002</v>
      </c>
      <c r="E8" s="105">
        <v>290.97823800000003</v>
      </c>
      <c r="F8" s="105">
        <v>410.34069900000003</v>
      </c>
      <c r="G8" s="105">
        <v>576.5925520000001</v>
      </c>
      <c r="H8" s="105">
        <v>887.917323</v>
      </c>
      <c r="I8" s="105">
        <v>1231.91555</v>
      </c>
      <c r="J8" s="105">
        <v>1602.837536</v>
      </c>
      <c r="K8" s="105">
        <v>1890.168817</v>
      </c>
      <c r="L8" s="105">
        <v>1863.9857719999998</v>
      </c>
      <c r="M8" s="105">
        <v>2576.138092</v>
      </c>
      <c r="N8" s="105">
        <v>3078.8092281572</v>
      </c>
      <c r="O8" s="105">
        <v>219.06332315720002</v>
      </c>
      <c r="P8" s="105">
        <v>155.758478</v>
      </c>
    </row>
    <row r="10" spans="2:13" ht="12.75">
      <c r="B10" s="92"/>
      <c r="C10" s="92"/>
      <c r="D10" s="92"/>
      <c r="E10" s="92"/>
      <c r="F10" s="92"/>
      <c r="G10" s="92"/>
      <c r="H10" s="92"/>
      <c r="I10" s="92"/>
      <c r="J10" s="92"/>
      <c r="K10" s="92"/>
      <c r="L10" s="92"/>
      <c r="M10" s="92"/>
    </row>
    <row r="11" spans="5:12" ht="12.75">
      <c r="E11" s="154"/>
      <c r="I11" s="44"/>
      <c r="J11" s="44"/>
      <c r="K11" s="44"/>
      <c r="L11" s="155"/>
    </row>
    <row r="12" spans="4:12" ht="12.75">
      <c r="D12" s="28"/>
      <c r="E12" s="154"/>
      <c r="F12" s="28"/>
      <c r="G12" s="28"/>
      <c r="L12" s="26"/>
    </row>
    <row r="13" ht="12.75">
      <c r="E13" s="154"/>
    </row>
    <row r="14" spans="3:9" ht="12.75">
      <c r="C14" s="44"/>
      <c r="D14" s="44"/>
      <c r="E14" s="154"/>
      <c r="F14" s="44"/>
      <c r="G14" s="44"/>
      <c r="H14" s="44"/>
      <c r="I14" s="44"/>
    </row>
  </sheetData>
  <sheetProtection/>
  <mergeCells count="2">
    <mergeCell ref="H1:I1"/>
    <mergeCell ref="O1:P1"/>
  </mergeCells>
  <hyperlinks>
    <hyperlink ref="O1" location="Tartalom!A1" display="Vissza a tartalomjegyzékre"/>
  </hyperlinks>
  <printOptions/>
  <pageMargins left="0.7480314960629921" right="0.1968503937007874" top="0.984251968503937" bottom="0.984251968503937"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rgb="FF00B050"/>
    <outlinePr summaryBelow="0"/>
  </sheetPr>
  <dimension ref="A1:AK15"/>
  <sheetViews>
    <sheetView zoomScalePageLayoutView="0" workbookViewId="0" topLeftCell="A1">
      <pane xSplit="1" ySplit="2" topLeftCell="AA3" activePane="bottomRight" state="frozen"/>
      <selection pane="topLeft" activeCell="A1" sqref="A1"/>
      <selection pane="topRight" activeCell="C1" sqref="C1"/>
      <selection pane="bottomLeft" activeCell="A4" sqref="A4"/>
      <selection pane="bottomRight" activeCell="AM5" sqref="AM5"/>
    </sheetView>
  </sheetViews>
  <sheetFormatPr defaultColWidth="9.140625" defaultRowHeight="12.75" outlineLevelRow="1"/>
  <cols>
    <col min="1" max="1" width="24.00390625" style="18" customWidth="1"/>
    <col min="2" max="2" width="9.28125" style="18" customWidth="1"/>
    <col min="3" max="3" width="10.7109375" style="18" customWidth="1"/>
    <col min="4" max="11" width="9.140625" style="18" customWidth="1"/>
    <col min="12" max="12" width="9.7109375" style="18" customWidth="1"/>
    <col min="13" max="13" width="10.140625" style="18" customWidth="1"/>
    <col min="14" max="14" width="10.28125" style="18" customWidth="1"/>
    <col min="15" max="15" width="10.7109375" style="18" customWidth="1"/>
    <col min="16" max="16" width="9.8515625" style="18" customWidth="1"/>
    <col min="17" max="18" width="9.140625" style="18" customWidth="1"/>
    <col min="19" max="19" width="10.28125" style="18" customWidth="1"/>
    <col min="20" max="22" width="9.140625" style="18" customWidth="1"/>
    <col min="23" max="23" width="9.7109375" style="18" bestFit="1" customWidth="1"/>
    <col min="24" max="24" width="9.7109375" style="18" customWidth="1"/>
    <col min="25" max="16384" width="9.140625" style="18" customWidth="1"/>
  </cols>
  <sheetData>
    <row r="1" spans="1:34" s="215" customFormat="1" ht="51.75" customHeight="1">
      <c r="A1" s="222" t="s">
        <v>351</v>
      </c>
      <c r="B1" s="213"/>
      <c r="C1" s="213"/>
      <c r="D1" s="213"/>
      <c r="E1" s="213"/>
      <c r="F1" s="213"/>
      <c r="G1" s="214"/>
      <c r="H1" s="213"/>
      <c r="I1" s="213"/>
      <c r="J1" s="213"/>
      <c r="N1" s="616"/>
      <c r="O1" s="616"/>
      <c r="AH1" s="221" t="s">
        <v>44</v>
      </c>
    </row>
    <row r="2" spans="1:37" ht="40.5" customHeight="1">
      <c r="A2" s="54" t="s">
        <v>2</v>
      </c>
      <c r="B2" s="54" t="s">
        <v>10</v>
      </c>
      <c r="C2" s="54" t="s">
        <v>11</v>
      </c>
      <c r="D2" s="54" t="s">
        <v>12</v>
      </c>
      <c r="E2" s="54" t="s">
        <v>13</v>
      </c>
      <c r="F2" s="54" t="s">
        <v>146</v>
      </c>
      <c r="G2" s="54" t="s">
        <v>14</v>
      </c>
      <c r="H2" s="54" t="s">
        <v>15</v>
      </c>
      <c r="I2" s="54" t="s">
        <v>16</v>
      </c>
      <c r="J2" s="54" t="s">
        <v>70</v>
      </c>
      <c r="K2" s="54" t="s">
        <v>71</v>
      </c>
      <c r="L2" s="54" t="s">
        <v>524</v>
      </c>
      <c r="M2" s="54" t="s">
        <v>525</v>
      </c>
      <c r="N2" s="54" t="s">
        <v>526</v>
      </c>
      <c r="O2" s="54" t="s">
        <v>527</v>
      </c>
      <c r="P2" s="54" t="s">
        <v>528</v>
      </c>
      <c r="Q2" s="54" t="s">
        <v>529</v>
      </c>
      <c r="R2" s="54" t="s">
        <v>530</v>
      </c>
      <c r="S2" s="475" t="s">
        <v>534</v>
      </c>
      <c r="T2" s="54" t="s">
        <v>547</v>
      </c>
      <c r="U2" s="54" t="s">
        <v>557</v>
      </c>
      <c r="V2" s="54" t="s">
        <v>571</v>
      </c>
      <c r="W2" s="475" t="s">
        <v>607</v>
      </c>
      <c r="X2" s="54" t="s">
        <v>615</v>
      </c>
      <c r="Y2" s="54" t="s">
        <v>631</v>
      </c>
      <c r="Z2" s="54" t="s">
        <v>648</v>
      </c>
      <c r="AA2" s="563" t="s">
        <v>665</v>
      </c>
      <c r="AB2" s="54" t="s">
        <v>671</v>
      </c>
      <c r="AC2" s="570" t="s">
        <v>688</v>
      </c>
      <c r="AD2" s="576" t="s">
        <v>699</v>
      </c>
      <c r="AE2" s="563" t="s">
        <v>724</v>
      </c>
      <c r="AF2" s="563" t="s">
        <v>741</v>
      </c>
      <c r="AG2" s="563" t="s">
        <v>766</v>
      </c>
      <c r="AH2" s="563" t="s">
        <v>771</v>
      </c>
      <c r="AI2" s="563" t="s">
        <v>785</v>
      </c>
      <c r="AJ2" s="563" t="s">
        <v>821</v>
      </c>
      <c r="AK2" s="563" t="s">
        <v>838</v>
      </c>
    </row>
    <row r="3" spans="1:37" ht="12.75">
      <c r="A3" s="41" t="s">
        <v>80</v>
      </c>
      <c r="B3" s="464" t="s">
        <v>31</v>
      </c>
      <c r="C3" s="105">
        <v>31.492</v>
      </c>
      <c r="D3" s="105">
        <v>48.917</v>
      </c>
      <c r="E3" s="105">
        <v>70.94</v>
      </c>
      <c r="F3" s="105">
        <v>128.08</v>
      </c>
      <c r="G3" s="105">
        <v>151.222</v>
      </c>
      <c r="H3" s="105">
        <v>219.067</v>
      </c>
      <c r="I3" s="105">
        <v>358.459</v>
      </c>
      <c r="J3" s="105">
        <v>490.879</v>
      </c>
      <c r="K3" s="105">
        <v>614.715</v>
      </c>
      <c r="L3" s="105">
        <v>733.232</v>
      </c>
      <c r="M3" s="105">
        <v>780.02</v>
      </c>
      <c r="N3" s="105">
        <v>802.727</v>
      </c>
      <c r="O3" s="105">
        <v>824.91</v>
      </c>
      <c r="P3" s="105">
        <v>842.123</v>
      </c>
      <c r="Q3" s="105">
        <v>881.523</v>
      </c>
      <c r="R3" s="105">
        <v>886.883</v>
      </c>
      <c r="S3" s="105">
        <v>889.026</v>
      </c>
      <c r="T3" s="105">
        <v>899.444</v>
      </c>
      <c r="U3" s="105">
        <f>T11</f>
        <v>932.014</v>
      </c>
      <c r="V3" s="105">
        <v>943.932</v>
      </c>
      <c r="W3" s="105">
        <v>950.233</v>
      </c>
      <c r="X3" s="105">
        <v>958.444</v>
      </c>
      <c r="Y3" s="105">
        <v>962.647</v>
      </c>
      <c r="Z3" s="105">
        <v>969.642</v>
      </c>
      <c r="AA3" s="105">
        <v>969.465</v>
      </c>
      <c r="AB3" s="105">
        <v>980.52</v>
      </c>
      <c r="AC3" s="105">
        <v>1025.518</v>
      </c>
      <c r="AD3" s="105">
        <v>1037.638</v>
      </c>
      <c r="AE3" s="105">
        <v>1041.37</v>
      </c>
      <c r="AF3" s="105">
        <v>1041.368</v>
      </c>
      <c r="AG3" s="105">
        <v>1029.25525</v>
      </c>
      <c r="AH3" s="105">
        <v>1027.47</v>
      </c>
      <c r="AI3" s="105">
        <v>1034.2726666666667</v>
      </c>
      <c r="AJ3" s="105">
        <v>1033.615</v>
      </c>
      <c r="AK3" s="105">
        <v>1020.8629999999999</v>
      </c>
    </row>
    <row r="4" spans="1:37" ht="12.75">
      <c r="A4" s="219" t="s">
        <v>0</v>
      </c>
      <c r="B4" s="465">
        <v>23.482</v>
      </c>
      <c r="C4" s="345">
        <v>20.375</v>
      </c>
      <c r="D4" s="466">
        <v>26.93</v>
      </c>
      <c r="E4" s="466">
        <v>36.11</v>
      </c>
      <c r="F4" s="466">
        <v>33.14</v>
      </c>
      <c r="G4" s="466">
        <v>75.74</v>
      </c>
      <c r="H4" s="466">
        <v>153.68</v>
      </c>
      <c r="I4" s="466">
        <v>166.578</v>
      </c>
      <c r="J4" s="466">
        <v>158.427</v>
      </c>
      <c r="K4" s="466">
        <v>193.691</v>
      </c>
      <c r="L4" s="466">
        <v>55.119</v>
      </c>
      <c r="M4" s="466">
        <v>35.681</v>
      </c>
      <c r="N4" s="466">
        <v>28.895</v>
      </c>
      <c r="O4" s="466">
        <v>28.367</v>
      </c>
      <c r="P4" s="466">
        <v>46.475</v>
      </c>
      <c r="Q4" s="466">
        <v>22.722</v>
      </c>
      <c r="R4" s="76">
        <v>15.71</v>
      </c>
      <c r="S4" s="76">
        <v>18.845</v>
      </c>
      <c r="T4" s="76">
        <v>47.864</v>
      </c>
      <c r="U4" s="76">
        <v>18.359</v>
      </c>
      <c r="V4" s="76">
        <v>15.629</v>
      </c>
      <c r="W4" s="76">
        <v>15.839</v>
      </c>
      <c r="X4" s="76">
        <v>26.904</v>
      </c>
      <c r="Y4" s="76">
        <v>16.543</v>
      </c>
      <c r="Z4" s="76">
        <v>14.228</v>
      </c>
      <c r="AA4" s="76">
        <v>17.625</v>
      </c>
      <c r="AB4" s="76">
        <v>51.896</v>
      </c>
      <c r="AC4" s="76">
        <v>21.021</v>
      </c>
      <c r="AD4" s="76">
        <v>13.777</v>
      </c>
      <c r="AE4" s="76">
        <v>14.05</v>
      </c>
      <c r="AF4" s="76">
        <v>19.148</v>
      </c>
      <c r="AG4" s="76">
        <v>13.084</v>
      </c>
      <c r="AH4" s="76">
        <v>13.163</v>
      </c>
      <c r="AI4" s="76">
        <v>12.654</v>
      </c>
      <c r="AJ4" s="76">
        <v>33.185</v>
      </c>
      <c r="AK4" s="76">
        <v>26.777</v>
      </c>
    </row>
    <row r="5" spans="1:37" ht="12.75">
      <c r="A5" s="78" t="s">
        <v>74</v>
      </c>
      <c r="B5" s="467" t="s">
        <v>31</v>
      </c>
      <c r="C5" s="468" t="s">
        <v>31</v>
      </c>
      <c r="D5" s="468" t="s">
        <v>31</v>
      </c>
      <c r="E5" s="76">
        <v>0.01</v>
      </c>
      <c r="F5" s="76">
        <v>0.28</v>
      </c>
      <c r="G5" s="76">
        <v>0.104</v>
      </c>
      <c r="H5" s="76">
        <v>1.309</v>
      </c>
      <c r="I5" s="76">
        <v>2.433</v>
      </c>
      <c r="J5" s="76">
        <v>1.839</v>
      </c>
      <c r="K5" s="76">
        <v>13.011</v>
      </c>
      <c r="L5" s="76">
        <v>1.152</v>
      </c>
      <c r="M5" s="76">
        <v>1.479</v>
      </c>
      <c r="N5" s="76">
        <v>0.556</v>
      </c>
      <c r="O5" s="76">
        <v>0.582</v>
      </c>
      <c r="P5" s="76">
        <v>0.884</v>
      </c>
      <c r="Q5" s="76">
        <v>0.47</v>
      </c>
      <c r="R5" s="76">
        <v>0.267</v>
      </c>
      <c r="S5" s="76">
        <v>0.372</v>
      </c>
      <c r="T5" s="76">
        <v>0.943</v>
      </c>
      <c r="U5" s="76">
        <v>0.476</v>
      </c>
      <c r="V5" s="76">
        <v>0.57</v>
      </c>
      <c r="W5" s="76">
        <v>0.398</v>
      </c>
      <c r="X5" s="76">
        <v>0.608</v>
      </c>
      <c r="Y5" s="76">
        <v>0.332</v>
      </c>
      <c r="Z5" s="76">
        <v>1.023</v>
      </c>
      <c r="AA5" s="76">
        <v>0.388</v>
      </c>
      <c r="AB5" s="76">
        <v>1.033</v>
      </c>
      <c r="AC5" s="76">
        <v>2.059</v>
      </c>
      <c r="AD5" s="76">
        <v>0.535</v>
      </c>
      <c r="AE5" s="76">
        <v>23.712</v>
      </c>
      <c r="AF5" s="76">
        <v>3.1912499999999997</v>
      </c>
      <c r="AG5" s="76">
        <v>1.233</v>
      </c>
      <c r="AH5" s="76">
        <v>0.38125</v>
      </c>
      <c r="AI5" s="76">
        <v>9.5335</v>
      </c>
      <c r="AJ5" s="76">
        <v>1.027</v>
      </c>
      <c r="AK5" s="76">
        <v>0.765</v>
      </c>
    </row>
    <row r="6" spans="1:37" ht="12.75">
      <c r="A6" s="78" t="s">
        <v>75</v>
      </c>
      <c r="B6" s="467" t="s">
        <v>31</v>
      </c>
      <c r="C6" s="468" t="s">
        <v>31</v>
      </c>
      <c r="D6" s="468" t="s">
        <v>31</v>
      </c>
      <c r="E6" s="76">
        <v>0.01</v>
      </c>
      <c r="F6" s="76">
        <v>0.02</v>
      </c>
      <c r="G6" s="76">
        <v>0.239</v>
      </c>
      <c r="H6" s="76">
        <v>1.846</v>
      </c>
      <c r="I6" s="76">
        <v>2.937</v>
      </c>
      <c r="J6" s="76">
        <v>3.367</v>
      </c>
      <c r="K6" s="76">
        <v>2.448</v>
      </c>
      <c r="L6" s="76">
        <v>1.093</v>
      </c>
      <c r="M6" s="76">
        <v>1.357</v>
      </c>
      <c r="N6" s="76">
        <v>1.42</v>
      </c>
      <c r="O6" s="76">
        <v>0.568</v>
      </c>
      <c r="P6" s="76">
        <v>1.27</v>
      </c>
      <c r="Q6" s="76">
        <v>0.685</v>
      </c>
      <c r="R6" s="76">
        <v>0.487</v>
      </c>
      <c r="S6" s="76">
        <v>0.448</v>
      </c>
      <c r="T6" s="76">
        <v>0.798</v>
      </c>
      <c r="U6" s="76">
        <v>0.808</v>
      </c>
      <c r="V6" s="76">
        <v>0.59</v>
      </c>
      <c r="W6" s="76">
        <v>0.457</v>
      </c>
      <c r="X6" s="76">
        <v>0.623</v>
      </c>
      <c r="Y6" s="76">
        <v>0.563</v>
      </c>
      <c r="Z6" s="76">
        <v>0.58</v>
      </c>
      <c r="AA6" s="76">
        <v>0.368</v>
      </c>
      <c r="AB6" s="76">
        <v>0.797</v>
      </c>
      <c r="AC6" s="76">
        <v>3.286</v>
      </c>
      <c r="AD6" s="76">
        <v>0.631</v>
      </c>
      <c r="AE6" s="76">
        <v>22.568</v>
      </c>
      <c r="AF6" s="76">
        <v>4.65325</v>
      </c>
      <c r="AG6" s="76">
        <v>1.552</v>
      </c>
      <c r="AH6" s="76">
        <v>0.47450000000000003</v>
      </c>
      <c r="AI6" s="76">
        <v>9.610999999999999</v>
      </c>
      <c r="AJ6" s="76">
        <v>1.2579999999999998</v>
      </c>
      <c r="AK6" s="76">
        <v>0.869</v>
      </c>
    </row>
    <row r="7" spans="1:37" ht="12.75">
      <c r="A7" s="79" t="s">
        <v>49</v>
      </c>
      <c r="B7" s="273">
        <v>0.032</v>
      </c>
      <c r="C7" s="77">
        <v>0.045</v>
      </c>
      <c r="D7" s="76">
        <v>0.046</v>
      </c>
      <c r="E7" s="76">
        <v>0.11</v>
      </c>
      <c r="F7" s="76">
        <v>0.12</v>
      </c>
      <c r="G7" s="76">
        <v>0.182</v>
      </c>
      <c r="H7" s="76">
        <v>0.237</v>
      </c>
      <c r="I7" s="76">
        <v>0.578</v>
      </c>
      <c r="J7" s="76">
        <v>0.91</v>
      </c>
      <c r="K7" s="76">
        <v>0.993</v>
      </c>
      <c r="L7" s="76">
        <v>0.234</v>
      </c>
      <c r="M7" s="76">
        <v>0.277</v>
      </c>
      <c r="N7" s="76">
        <v>0.218</v>
      </c>
      <c r="O7" s="76">
        <v>0.192</v>
      </c>
      <c r="P7" s="76">
        <v>0.282</v>
      </c>
      <c r="Q7" s="76">
        <v>0.277</v>
      </c>
      <c r="R7" s="76">
        <v>0.277</v>
      </c>
      <c r="S7" s="76">
        <v>0.211</v>
      </c>
      <c r="T7" s="76">
        <v>0.406</v>
      </c>
      <c r="U7" s="76">
        <v>0.267</v>
      </c>
      <c r="V7" s="76">
        <v>0.3</v>
      </c>
      <c r="W7" s="76">
        <v>0.286</v>
      </c>
      <c r="X7" s="76">
        <v>0.354</v>
      </c>
      <c r="Y7" s="76">
        <v>0.282</v>
      </c>
      <c r="Z7" s="76">
        <v>0.311</v>
      </c>
      <c r="AA7" s="76">
        <v>0.238</v>
      </c>
      <c r="AB7" s="76">
        <v>0.289</v>
      </c>
      <c r="AC7" s="76">
        <v>0.275</v>
      </c>
      <c r="AD7" s="76">
        <v>0.383</v>
      </c>
      <c r="AE7" s="76">
        <v>0.309</v>
      </c>
      <c r="AF7" s="76">
        <v>0.35724999999999996</v>
      </c>
      <c r="AG7" s="76">
        <v>0.41</v>
      </c>
      <c r="AH7" s="76">
        <v>0.3175</v>
      </c>
      <c r="AI7" s="76">
        <v>0.2555</v>
      </c>
      <c r="AJ7" s="76">
        <v>0.784</v>
      </c>
      <c r="AK7" s="76">
        <v>0.755</v>
      </c>
    </row>
    <row r="8" spans="1:37" ht="12.75">
      <c r="A8" s="79" t="s">
        <v>147</v>
      </c>
      <c r="B8" s="233">
        <v>0.626</v>
      </c>
      <c r="C8" s="76">
        <v>2.686</v>
      </c>
      <c r="D8" s="76">
        <v>3</v>
      </c>
      <c r="E8" s="76">
        <v>5.12</v>
      </c>
      <c r="F8" s="76">
        <v>5.25</v>
      </c>
      <c r="G8" s="76">
        <v>7.048</v>
      </c>
      <c r="H8" s="76">
        <v>11.585</v>
      </c>
      <c r="I8" s="76">
        <v>13.647</v>
      </c>
      <c r="J8" s="76">
        <v>16.691</v>
      </c>
      <c r="K8" s="76">
        <v>28.512</v>
      </c>
      <c r="L8" s="76">
        <v>6.989</v>
      </c>
      <c r="M8" s="76">
        <v>6.599</v>
      </c>
      <c r="N8" s="76">
        <v>4.844</v>
      </c>
      <c r="O8" s="76">
        <v>7.89</v>
      </c>
      <c r="P8" s="76">
        <v>6.632</v>
      </c>
      <c r="Q8" s="76">
        <v>6.846</v>
      </c>
      <c r="R8" s="76">
        <v>6.696</v>
      </c>
      <c r="S8" s="76">
        <v>3.719</v>
      </c>
      <c r="T8" s="76">
        <v>10.856</v>
      </c>
      <c r="U8" s="76">
        <v>5.233</v>
      </c>
      <c r="V8" s="76">
        <v>6.772</v>
      </c>
      <c r="W8" s="76">
        <v>4.267</v>
      </c>
      <c r="X8" s="76">
        <v>10.671</v>
      </c>
      <c r="Y8" s="76">
        <v>6.764</v>
      </c>
      <c r="Z8" s="76">
        <v>12.724</v>
      </c>
      <c r="AA8" s="76">
        <v>4.132</v>
      </c>
      <c r="AB8" s="76">
        <v>6.306</v>
      </c>
      <c r="AC8" s="76">
        <v>6.273</v>
      </c>
      <c r="AD8" s="76">
        <v>4.665</v>
      </c>
      <c r="AE8" s="76">
        <v>4.664</v>
      </c>
      <c r="AF8" s="76">
        <v>7.6255</v>
      </c>
      <c r="AG8" s="76">
        <v>7.859</v>
      </c>
      <c r="AH8" s="76">
        <v>5.594</v>
      </c>
      <c r="AI8" s="76">
        <v>4.445</v>
      </c>
      <c r="AJ8" s="76">
        <v>17.483999999999998</v>
      </c>
      <c r="AK8" s="76">
        <v>14.145999999999999</v>
      </c>
    </row>
    <row r="9" spans="1:37" ht="12.75">
      <c r="A9" s="78" t="s">
        <v>76</v>
      </c>
      <c r="B9" s="467" t="s">
        <v>31</v>
      </c>
      <c r="C9" s="468" t="s">
        <v>31</v>
      </c>
      <c r="D9" s="468" t="s">
        <v>31</v>
      </c>
      <c r="E9" s="76">
        <v>0.12</v>
      </c>
      <c r="F9" s="76">
        <v>0.15</v>
      </c>
      <c r="G9" s="76">
        <v>0.075</v>
      </c>
      <c r="H9" s="76">
        <v>0.992</v>
      </c>
      <c r="I9" s="76">
        <v>1.016</v>
      </c>
      <c r="J9" s="76">
        <v>5.881</v>
      </c>
      <c r="K9" s="76">
        <v>17.483</v>
      </c>
      <c r="L9" s="76">
        <v>1.613</v>
      </c>
      <c r="M9" s="76">
        <v>4.972</v>
      </c>
      <c r="N9" s="76">
        <v>0.255</v>
      </c>
      <c r="O9" s="76">
        <v>2.861</v>
      </c>
      <c r="P9" s="76">
        <v>0.458</v>
      </c>
      <c r="Q9" s="76">
        <v>8.23</v>
      </c>
      <c r="R9" s="76">
        <v>6.683</v>
      </c>
      <c r="S9" s="76">
        <v>1.853</v>
      </c>
      <c r="T9" s="76">
        <v>2.984</v>
      </c>
      <c r="U9" s="76">
        <v>2.423</v>
      </c>
      <c r="V9" s="76">
        <v>2.298</v>
      </c>
      <c r="W9" s="76">
        <v>2.747</v>
      </c>
      <c r="X9" s="76">
        <v>13.957</v>
      </c>
      <c r="Y9" s="76">
        <v>1.924</v>
      </c>
      <c r="Z9" s="76">
        <v>1.525</v>
      </c>
      <c r="AA9" s="76">
        <v>1.68</v>
      </c>
      <c r="AB9" s="76">
        <v>0.891</v>
      </c>
      <c r="AC9" s="76">
        <v>1.104</v>
      </c>
      <c r="AD9" s="76">
        <v>4.902</v>
      </c>
      <c r="AE9" s="76">
        <v>10.246</v>
      </c>
      <c r="AF9" s="76">
        <v>23.04675</v>
      </c>
      <c r="AG9" s="76">
        <v>5.561</v>
      </c>
      <c r="AH9" s="76">
        <v>0.32325</v>
      </c>
      <c r="AI9" s="76">
        <v>7.901</v>
      </c>
      <c r="AJ9" s="76">
        <v>27.32</v>
      </c>
      <c r="AK9" s="76">
        <v>11.059999999999999</v>
      </c>
    </row>
    <row r="10" spans="1:37" ht="12.75">
      <c r="A10" s="78" t="s">
        <v>84</v>
      </c>
      <c r="B10" s="233">
        <v>8.668000000000003</v>
      </c>
      <c r="C10" s="76">
        <v>-0.219000000000001</v>
      </c>
      <c r="D10" s="76">
        <v>-1.8649999999999949</v>
      </c>
      <c r="E10" s="76">
        <v>26.38</v>
      </c>
      <c r="F10" s="76">
        <v>-4.74</v>
      </c>
      <c r="G10" s="76">
        <v>-0.4550000000000125</v>
      </c>
      <c r="H10" s="76">
        <v>-0.9370000000000118</v>
      </c>
      <c r="I10" s="76">
        <v>-18.41300000000001</v>
      </c>
      <c r="J10" s="76">
        <v>-9.581000000000131</v>
      </c>
      <c r="K10" s="76">
        <v>-38.749000000000024</v>
      </c>
      <c r="L10" s="76">
        <v>0.449</v>
      </c>
      <c r="M10" s="76">
        <v>-1.248</v>
      </c>
      <c r="N10" s="76">
        <v>-0.5309999999999491</v>
      </c>
      <c r="O10" s="76">
        <v>-0.22500000000002274</v>
      </c>
      <c r="P10" s="76">
        <v>0.682999999999879</v>
      </c>
      <c r="Q10" s="76">
        <v>-1.7939999999999827</v>
      </c>
      <c r="R10" s="76">
        <v>0.3089999999998554</v>
      </c>
      <c r="S10" s="76">
        <v>-2.5679999999999836</v>
      </c>
      <c r="T10" s="76">
        <v>-1.1929999999999836</v>
      </c>
      <c r="U10" s="76">
        <v>1.81399999999998</v>
      </c>
      <c r="V10" s="76">
        <v>0.0619999999998981</v>
      </c>
      <c r="W10" s="76">
        <v>-0.269</v>
      </c>
      <c r="X10" s="76">
        <v>2.2960000000002765</v>
      </c>
      <c r="Y10" s="76">
        <v>-0.34699999999998</v>
      </c>
      <c r="Z10" s="76">
        <v>-0.2879999999998972</v>
      </c>
      <c r="AA10" s="76">
        <v>-0.5400000000000773</v>
      </c>
      <c r="AB10" s="76">
        <v>0.3520000000003165</v>
      </c>
      <c r="AC10" s="76">
        <v>-0.021999999999934516</v>
      </c>
      <c r="AD10" s="76">
        <v>0.0009999999999763531</v>
      </c>
      <c r="AE10" s="76">
        <v>0.023000000000138243</v>
      </c>
      <c r="AF10" s="76">
        <v>1.230750000000171</v>
      </c>
      <c r="AG10" s="76">
        <v>-0.7202500000000782</v>
      </c>
      <c r="AH10" s="76">
        <v>-0.03233333333309929</v>
      </c>
      <c r="AI10" s="76">
        <v>-0.632666666666637</v>
      </c>
      <c r="AJ10" s="76">
        <v>-0.11799999999993815</v>
      </c>
      <c r="AK10" s="76">
        <v>-0.04900000000009186</v>
      </c>
    </row>
    <row r="11" spans="1:37" ht="12.75">
      <c r="A11" s="41" t="s">
        <v>148</v>
      </c>
      <c r="B11" s="119">
        <v>31.492</v>
      </c>
      <c r="C11" s="105">
        <v>48.917</v>
      </c>
      <c r="D11" s="105">
        <v>70.936</v>
      </c>
      <c r="E11" s="105">
        <v>128.08</v>
      </c>
      <c r="F11" s="105">
        <v>151.22</v>
      </c>
      <c r="G11" s="105">
        <v>219.067</v>
      </c>
      <c r="H11" s="105">
        <v>358.459</v>
      </c>
      <c r="I11" s="105">
        <v>490.879</v>
      </c>
      <c r="J11" s="105">
        <v>614.715</v>
      </c>
      <c r="K11" s="105">
        <v>733.232</v>
      </c>
      <c r="L11" s="105">
        <v>780.0229999999999</v>
      </c>
      <c r="M11" s="105">
        <v>802.727</v>
      </c>
      <c r="N11" s="105">
        <v>824.91</v>
      </c>
      <c r="O11" s="105">
        <v>842.123</v>
      </c>
      <c r="P11" s="105">
        <v>881.523</v>
      </c>
      <c r="Q11" s="105">
        <v>886.883</v>
      </c>
      <c r="R11" s="105">
        <v>889.026</v>
      </c>
      <c r="S11" s="105">
        <v>899.444</v>
      </c>
      <c r="T11" s="105">
        <v>932.014</v>
      </c>
      <c r="U11" s="105">
        <v>943.932</v>
      </c>
      <c r="V11" s="105">
        <v>950.233</v>
      </c>
      <c r="W11" s="105">
        <v>958.444</v>
      </c>
      <c r="X11" s="105">
        <v>962.647</v>
      </c>
      <c r="Y11" s="105">
        <v>969.642</v>
      </c>
      <c r="Z11" s="105">
        <v>969.465</v>
      </c>
      <c r="AA11" s="105">
        <v>980.52</v>
      </c>
      <c r="AB11" s="105">
        <v>1025.518</v>
      </c>
      <c r="AC11" s="105">
        <v>1037.638</v>
      </c>
      <c r="AD11" s="105">
        <v>1041.37</v>
      </c>
      <c r="AE11" s="105">
        <v>1041.368</v>
      </c>
      <c r="AF11" s="105">
        <v>1029.25525</v>
      </c>
      <c r="AG11" s="105">
        <v>1027.47</v>
      </c>
      <c r="AH11" s="105">
        <v>1034.2726666666667</v>
      </c>
      <c r="AI11" s="105">
        <v>1033.615</v>
      </c>
      <c r="AJ11" s="105">
        <v>1020.863</v>
      </c>
      <c r="AK11" s="105">
        <v>1021.526</v>
      </c>
    </row>
    <row r="12" spans="1:37" ht="12.75" outlineLevel="1">
      <c r="A12" s="220" t="s">
        <v>149</v>
      </c>
      <c r="B12" s="76">
        <v>0.138</v>
      </c>
      <c r="C12" s="76">
        <v>0.049</v>
      </c>
      <c r="D12" s="76">
        <v>0.672</v>
      </c>
      <c r="E12" s="76">
        <v>1.66</v>
      </c>
      <c r="F12" s="77">
        <v>4.24</v>
      </c>
      <c r="G12" s="77">
        <v>3.459</v>
      </c>
      <c r="H12" s="77">
        <v>3.809</v>
      </c>
      <c r="I12" s="77">
        <v>6.429</v>
      </c>
      <c r="J12" s="77">
        <v>8.79</v>
      </c>
      <c r="K12" s="77">
        <v>11.135</v>
      </c>
      <c r="L12" s="77">
        <v>21.106</v>
      </c>
      <c r="M12" s="77">
        <v>23.18</v>
      </c>
      <c r="N12" s="77">
        <v>9.282</v>
      </c>
      <c r="O12" s="77">
        <v>23.383</v>
      </c>
      <c r="P12" s="77">
        <v>11.812</v>
      </c>
      <c r="Q12" s="77">
        <v>12.738</v>
      </c>
      <c r="R12" s="77">
        <v>17.278</v>
      </c>
      <c r="S12" s="77">
        <v>13.387</v>
      </c>
      <c r="T12" s="77">
        <v>14.717</v>
      </c>
      <c r="U12" s="77">
        <v>13.68</v>
      </c>
      <c r="V12" s="522">
        <v>14.523</v>
      </c>
      <c r="W12" s="522">
        <v>37.237</v>
      </c>
      <c r="X12" s="522">
        <v>36.652</v>
      </c>
      <c r="Y12" s="522">
        <v>37.751</v>
      </c>
      <c r="Z12" s="522">
        <v>37.401</v>
      </c>
      <c r="AA12" s="522">
        <v>9.328</v>
      </c>
      <c r="AB12" s="522">
        <v>8.475</v>
      </c>
      <c r="AC12" s="522">
        <v>7.898</v>
      </c>
      <c r="AD12" s="522">
        <v>9.262</v>
      </c>
      <c r="AE12" s="522">
        <v>8.185</v>
      </c>
      <c r="AF12" s="522">
        <v>8.505</v>
      </c>
      <c r="AG12" s="522">
        <v>8.614</v>
      </c>
      <c r="AH12" s="522">
        <v>8.30175</v>
      </c>
      <c r="AI12" s="522">
        <v>8.627333333333333</v>
      </c>
      <c r="AJ12" s="522">
        <v>5.803</v>
      </c>
      <c r="AK12" s="522">
        <v>4.615</v>
      </c>
    </row>
    <row r="13" spans="4:24" ht="12.75">
      <c r="D13" s="217"/>
      <c r="E13" s="218"/>
      <c r="V13" s="92"/>
      <c r="W13" s="92"/>
      <c r="X13" s="92"/>
    </row>
    <row r="14" spans="1:24" ht="12.75">
      <c r="A14" s="149" t="s">
        <v>425</v>
      </c>
      <c r="B14" s="92"/>
      <c r="C14" s="92"/>
      <c r="D14" s="92"/>
      <c r="E14" s="92"/>
      <c r="F14" s="92"/>
      <c r="G14" s="92"/>
      <c r="H14" s="92"/>
      <c r="I14" s="92"/>
      <c r="J14" s="92"/>
      <c r="K14" s="92"/>
      <c r="L14" s="92"/>
      <c r="M14" s="92"/>
      <c r="N14" s="92"/>
      <c r="O14" s="92"/>
      <c r="P14" s="92"/>
      <c r="Q14" s="92"/>
      <c r="R14" s="92"/>
      <c r="S14" s="92"/>
      <c r="T14" s="92"/>
      <c r="U14" s="92"/>
      <c r="V14" s="92"/>
      <c r="W14" s="92"/>
      <c r="X14" s="92"/>
    </row>
    <row r="15" spans="1:16" ht="92.25" customHeight="1">
      <c r="A15" s="408" t="s">
        <v>345</v>
      </c>
      <c r="H15" s="44"/>
      <c r="I15" s="44"/>
      <c r="J15" s="44"/>
      <c r="K15" s="44"/>
      <c r="L15" s="44"/>
      <c r="M15" s="44"/>
      <c r="N15" s="44"/>
      <c r="O15" s="44"/>
      <c r="P15" s="44"/>
    </row>
  </sheetData>
  <sheetProtection/>
  <mergeCells count="1">
    <mergeCell ref="N1:O1"/>
  </mergeCells>
  <hyperlinks>
    <hyperlink ref="AH1" location="Tartalom!A1" display="Vissza a tartalomjegyzékre"/>
  </hyperlinks>
  <printOptions/>
  <pageMargins left="0.49" right="0.15748031496062992" top="0.984251968503937" bottom="0.984251968503937"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sheetPr>
    <tabColor rgb="FF00B050"/>
  </sheetPr>
  <dimension ref="A1:AM12"/>
  <sheetViews>
    <sheetView zoomScalePageLayoutView="0" workbookViewId="0" topLeftCell="A1">
      <pane xSplit="1" ySplit="2" topLeftCell="AC3" activePane="bottomRight" state="frozen"/>
      <selection pane="topLeft" activeCell="A1" sqref="A1"/>
      <selection pane="topRight" activeCell="C1" sqref="C1"/>
      <selection pane="bottomLeft" activeCell="A4" sqref="A4"/>
      <selection pane="bottomRight" activeCell="AL22" sqref="AL22"/>
    </sheetView>
  </sheetViews>
  <sheetFormatPr defaultColWidth="9.140625" defaultRowHeight="12.75" outlineLevelCol="1"/>
  <cols>
    <col min="1" max="1" width="35.8515625" style="18" customWidth="1"/>
    <col min="2" max="2" width="8.140625" style="18" customWidth="1"/>
    <col min="3" max="3" width="8.7109375" style="18" customWidth="1"/>
    <col min="4" max="4" width="9.00390625" style="18" customWidth="1"/>
    <col min="5" max="5" width="8.57421875" style="18" customWidth="1"/>
    <col min="6" max="6" width="8.8515625" style="18" customWidth="1"/>
    <col min="7" max="7" width="9.140625" style="18" customWidth="1"/>
    <col min="8" max="8" width="9.00390625" style="18" customWidth="1"/>
    <col min="9" max="9" width="10.00390625" style="18" customWidth="1"/>
    <col min="10" max="11" width="8.8515625" style="18" customWidth="1"/>
    <col min="12" max="12" width="9.57421875" style="18" hidden="1" customWidth="1" outlineLevel="1"/>
    <col min="13" max="13" width="8.7109375" style="18" hidden="1" customWidth="1" outlineLevel="1"/>
    <col min="14" max="14" width="9.28125" style="18" hidden="1" customWidth="1" outlineLevel="1"/>
    <col min="15" max="15" width="10.00390625" style="18" customWidth="1" collapsed="1"/>
    <col min="16" max="16" width="9.57421875" style="18" customWidth="1"/>
    <col min="17" max="17" width="10.140625" style="18" hidden="1" customWidth="1" outlineLevel="1"/>
    <col min="18" max="18" width="9.00390625" style="18" hidden="1" customWidth="1" outlineLevel="1"/>
    <col min="19" max="19" width="9.140625" style="18" hidden="1" customWidth="1" outlineLevel="1"/>
    <col min="20" max="20" width="9.140625" style="18" customWidth="1" collapsed="1"/>
    <col min="21" max="24" width="9.140625" style="18" customWidth="1"/>
    <col min="25" max="28" width="9.8515625" style="18" customWidth="1"/>
    <col min="29" max="29" width="9.140625" style="18" customWidth="1"/>
    <col min="30" max="35" width="9.8515625" style="18" customWidth="1"/>
    <col min="36" max="36" width="11.00390625" style="18" customWidth="1"/>
    <col min="37" max="38" width="9.8515625" style="18" customWidth="1"/>
    <col min="39" max="39" width="9.140625" style="18" customWidth="1"/>
    <col min="40" max="16384" width="9.140625" style="18" customWidth="1"/>
  </cols>
  <sheetData>
    <row r="1" spans="1:39" ht="69" customHeight="1">
      <c r="A1" s="156" t="s">
        <v>485</v>
      </c>
      <c r="K1" s="221"/>
      <c r="L1" s="221"/>
      <c r="M1" s="221"/>
      <c r="N1" s="221"/>
      <c r="O1" s="616"/>
      <c r="P1" s="616"/>
      <c r="S1" s="131"/>
      <c r="T1" s="131"/>
      <c r="U1" s="131"/>
      <c r="V1" s="131"/>
      <c r="W1" s="131"/>
      <c r="AF1" s="221"/>
      <c r="AI1" s="616" t="s">
        <v>44</v>
      </c>
      <c r="AJ1" s="616"/>
      <c r="AM1" s="224"/>
    </row>
    <row r="2" spans="1:38" s="225" customFormat="1" ht="27.75" customHeight="1">
      <c r="A2" s="412" t="s">
        <v>2</v>
      </c>
      <c r="B2" s="54" t="s">
        <v>10</v>
      </c>
      <c r="C2" s="54" t="s">
        <v>11</v>
      </c>
      <c r="D2" s="54" t="s">
        <v>12</v>
      </c>
      <c r="E2" s="54" t="s">
        <v>13</v>
      </c>
      <c r="F2" s="54" t="s">
        <v>9</v>
      </c>
      <c r="G2" s="54" t="s">
        <v>14</v>
      </c>
      <c r="H2" s="54" t="s">
        <v>15</v>
      </c>
      <c r="I2" s="54" t="s">
        <v>16</v>
      </c>
      <c r="J2" s="54" t="s">
        <v>70</v>
      </c>
      <c r="K2" s="54" t="s">
        <v>71</v>
      </c>
      <c r="L2" s="54" t="s">
        <v>89</v>
      </c>
      <c r="M2" s="54" t="s">
        <v>227</v>
      </c>
      <c r="N2" s="54" t="s">
        <v>357</v>
      </c>
      <c r="O2" s="475" t="s">
        <v>432</v>
      </c>
      <c r="P2" s="54" t="s">
        <v>482</v>
      </c>
      <c r="Q2" s="54" t="s">
        <v>421</v>
      </c>
      <c r="R2" s="54" t="s">
        <v>486</v>
      </c>
      <c r="S2" s="54" t="s">
        <v>521</v>
      </c>
      <c r="T2" s="475" t="s">
        <v>558</v>
      </c>
      <c r="U2" s="54" t="s">
        <v>548</v>
      </c>
      <c r="V2" s="54" t="s">
        <v>563</v>
      </c>
      <c r="W2" s="54" t="s">
        <v>577</v>
      </c>
      <c r="X2" s="54" t="s">
        <v>625</v>
      </c>
      <c r="Y2" s="54" t="s">
        <v>618</v>
      </c>
      <c r="Z2" s="54" t="s">
        <v>627</v>
      </c>
      <c r="AA2" s="553" t="s">
        <v>649</v>
      </c>
      <c r="AB2" s="579" t="s">
        <v>725</v>
      </c>
      <c r="AC2" s="54" t="s">
        <v>677</v>
      </c>
      <c r="AD2" s="570" t="s">
        <v>685</v>
      </c>
      <c r="AE2" s="576" t="s">
        <v>703</v>
      </c>
      <c r="AF2" s="579" t="s">
        <v>693</v>
      </c>
      <c r="AG2" s="582" t="s">
        <v>742</v>
      </c>
      <c r="AH2" s="593" t="s">
        <v>764</v>
      </c>
      <c r="AI2" s="595" t="s">
        <v>778</v>
      </c>
      <c r="AJ2" s="598" t="s">
        <v>795</v>
      </c>
      <c r="AK2" s="610" t="s">
        <v>819</v>
      </c>
      <c r="AL2" s="613" t="s">
        <v>848</v>
      </c>
    </row>
    <row r="3" spans="1:38" ht="12.75">
      <c r="A3" s="78" t="s">
        <v>25</v>
      </c>
      <c r="B3" s="229">
        <v>0.031677</v>
      </c>
      <c r="C3" s="226">
        <v>0.125235</v>
      </c>
      <c r="D3" s="226">
        <v>0.302367</v>
      </c>
      <c r="E3" s="226">
        <v>0.651696</v>
      </c>
      <c r="F3" s="226">
        <v>0.948547</v>
      </c>
      <c r="G3" s="226">
        <v>1.608035</v>
      </c>
      <c r="H3" s="226">
        <v>2.2266060000000003</v>
      </c>
      <c r="I3" s="226">
        <v>3.080867</v>
      </c>
      <c r="J3" s="226">
        <v>3.8401760000000005</v>
      </c>
      <c r="K3" s="226">
        <v>5.064255</v>
      </c>
      <c r="L3" s="226">
        <v>1.075016</v>
      </c>
      <c r="M3" s="226">
        <v>2.3275530000000004</v>
      </c>
      <c r="N3" s="226">
        <v>3.636804000000001</v>
      </c>
      <c r="O3" s="226">
        <v>6.195248000000001</v>
      </c>
      <c r="P3" s="226">
        <v>6.492950999999997</v>
      </c>
      <c r="Q3" s="226">
        <v>1.1765960000000002</v>
      </c>
      <c r="R3" s="226">
        <v>2.561631</v>
      </c>
      <c r="S3" s="226">
        <v>4.018903</v>
      </c>
      <c r="T3" s="226">
        <v>7.282196</v>
      </c>
      <c r="U3" s="226">
        <v>1.3153869999999999</v>
      </c>
      <c r="V3" s="226">
        <v>2.867908999999999</v>
      </c>
      <c r="W3" s="226">
        <v>4.5597389999999995</v>
      </c>
      <c r="X3" s="226">
        <v>9.319631999999999</v>
      </c>
      <c r="Y3" s="226">
        <v>1.501364</v>
      </c>
      <c r="Z3" s="226">
        <v>3.217758</v>
      </c>
      <c r="AA3" s="226">
        <v>5.122135999999999</v>
      </c>
      <c r="AB3" s="226">
        <v>9.532198</v>
      </c>
      <c r="AC3" s="226">
        <v>1.4886009999999998</v>
      </c>
      <c r="AD3" s="226">
        <v>3.1922240000000004</v>
      </c>
      <c r="AE3" s="226">
        <v>4.920816</v>
      </c>
      <c r="AF3" s="226">
        <v>9.038381999999997</v>
      </c>
      <c r="AG3" s="226">
        <v>1.6784890000000001</v>
      </c>
      <c r="AH3" s="226">
        <v>3.673044</v>
      </c>
      <c r="AI3" s="226">
        <v>5.63011375</v>
      </c>
      <c r="AJ3" s="226">
        <v>10.427387</v>
      </c>
      <c r="AK3" s="226">
        <v>3.94759</v>
      </c>
      <c r="AL3" s="226">
        <v>13.153682133999999</v>
      </c>
    </row>
    <row r="4" spans="1:38" ht="12.75">
      <c r="A4" s="78" t="s">
        <v>143</v>
      </c>
      <c r="B4" s="229">
        <v>0.37885399999999997</v>
      </c>
      <c r="C4" s="226">
        <v>1.198506</v>
      </c>
      <c r="D4" s="226">
        <v>2.080228</v>
      </c>
      <c r="E4" s="226">
        <v>3.7302869999999997</v>
      </c>
      <c r="F4" s="226">
        <v>5.310324</v>
      </c>
      <c r="G4" s="226">
        <v>9.801440000000001</v>
      </c>
      <c r="H4" s="226">
        <v>16.700558</v>
      </c>
      <c r="I4" s="226">
        <v>19.214830000000003</v>
      </c>
      <c r="J4" s="226">
        <v>27.864627999999996</v>
      </c>
      <c r="K4" s="226">
        <v>27.649673999999997</v>
      </c>
      <c r="L4" s="226">
        <v>7.339459999999999</v>
      </c>
      <c r="M4" s="226">
        <v>16.060704</v>
      </c>
      <c r="N4" s="226">
        <v>25.024683999999993</v>
      </c>
      <c r="O4" s="226">
        <v>35.379380999999995</v>
      </c>
      <c r="P4" s="226">
        <v>35.372119000000005</v>
      </c>
      <c r="Q4" s="226">
        <v>8.86787</v>
      </c>
      <c r="R4" s="226">
        <v>19.169181000000005</v>
      </c>
      <c r="S4" s="226">
        <v>29.500931000000005</v>
      </c>
      <c r="T4" s="226">
        <v>41.21117600000001</v>
      </c>
      <c r="U4" s="226">
        <v>8.561000000000002</v>
      </c>
      <c r="V4" s="226">
        <v>19.262656999999997</v>
      </c>
      <c r="W4" s="226">
        <v>29.59089699999999</v>
      </c>
      <c r="X4" s="226">
        <v>41.015043000000006</v>
      </c>
      <c r="Y4" s="226">
        <v>8.806490000000004</v>
      </c>
      <c r="Z4" s="226">
        <v>18.652824000000003</v>
      </c>
      <c r="AA4" s="226">
        <v>28.211844</v>
      </c>
      <c r="AB4" s="226">
        <v>38.767869</v>
      </c>
      <c r="AC4" s="226">
        <v>8.718849</v>
      </c>
      <c r="AD4" s="226">
        <v>20.606485000000006</v>
      </c>
      <c r="AE4" s="226">
        <v>31.506163000000008</v>
      </c>
      <c r="AF4" s="226">
        <v>42.566544000000015</v>
      </c>
      <c r="AG4" s="226">
        <v>7.534136</v>
      </c>
      <c r="AH4" s="226">
        <v>17.469155</v>
      </c>
      <c r="AI4" s="226">
        <v>26.62252425</v>
      </c>
      <c r="AJ4" s="226">
        <v>36.704046000000005</v>
      </c>
      <c r="AK4" s="226">
        <v>17.668794999999996</v>
      </c>
      <c r="AL4" s="226">
        <v>36.953429756999995</v>
      </c>
    </row>
    <row r="5" spans="1:38" ht="12.75">
      <c r="A5" s="78" t="s">
        <v>150</v>
      </c>
      <c r="B5" s="229">
        <v>0.410531</v>
      </c>
      <c r="C5" s="226">
        <v>1.323741</v>
      </c>
      <c r="D5" s="226">
        <v>2.382595</v>
      </c>
      <c r="E5" s="226">
        <v>4.381983</v>
      </c>
      <c r="F5" s="226">
        <v>6.258871</v>
      </c>
      <c r="G5" s="226">
        <v>11.409475</v>
      </c>
      <c r="H5" s="226">
        <v>18.927164</v>
      </c>
      <c r="I5" s="226">
        <v>22.295697</v>
      </c>
      <c r="J5" s="226">
        <v>31.70485399999999</v>
      </c>
      <c r="K5" s="226">
        <v>32.713929</v>
      </c>
      <c r="L5" s="226">
        <v>8.414475999999999</v>
      </c>
      <c r="M5" s="226">
        <v>18.388257</v>
      </c>
      <c r="N5" s="226">
        <v>28.661487999999995</v>
      </c>
      <c r="O5" s="226">
        <v>41.574628999999995</v>
      </c>
      <c r="P5" s="226">
        <v>41.865069999999996</v>
      </c>
      <c r="Q5" s="226">
        <v>10.044466</v>
      </c>
      <c r="R5" s="226">
        <v>21.730812000000004</v>
      </c>
      <c r="S5" s="226">
        <v>33.51983400000001</v>
      </c>
      <c r="T5" s="226">
        <v>48.493372000000015</v>
      </c>
      <c r="U5" s="226">
        <v>9.876387000000001</v>
      </c>
      <c r="V5" s="226">
        <v>22.130565999999995</v>
      </c>
      <c r="W5" s="226">
        <v>34.15063599999999</v>
      </c>
      <c r="X5" s="226">
        <v>50.33467500000001</v>
      </c>
      <c r="Y5" s="226">
        <v>10.307854000000004</v>
      </c>
      <c r="Z5" s="226">
        <v>21.870582000000002</v>
      </c>
      <c r="AA5" s="226">
        <v>33.33398</v>
      </c>
      <c r="AB5" s="226">
        <v>48.300067</v>
      </c>
      <c r="AC5" s="226">
        <v>10.20745</v>
      </c>
      <c r="AD5" s="226">
        <v>23.798709000000006</v>
      </c>
      <c r="AE5" s="226">
        <v>36.42697900000001</v>
      </c>
      <c r="AF5" s="226">
        <v>51.60492599999999</v>
      </c>
      <c r="AG5" s="226">
        <v>9.212625000000001</v>
      </c>
      <c r="AH5" s="226">
        <v>21.142199</v>
      </c>
      <c r="AI5" s="226">
        <v>32.252638000000005</v>
      </c>
      <c r="AJ5" s="226">
        <v>47.13143300000001</v>
      </c>
      <c r="AK5" s="226">
        <v>21.616384999999994</v>
      </c>
      <c r="AL5" s="226">
        <v>50.107111890999995</v>
      </c>
    </row>
    <row r="6" spans="1:38" ht="12.75">
      <c r="A6" s="78" t="s">
        <v>144</v>
      </c>
      <c r="B6" s="229">
        <v>0.006165</v>
      </c>
      <c r="C6" s="226">
        <v>0.016876000000000002</v>
      </c>
      <c r="D6" s="226">
        <v>0.074974</v>
      </c>
      <c r="E6" s="226">
        <v>0.180764</v>
      </c>
      <c r="F6" s="226">
        <v>0.282269</v>
      </c>
      <c r="G6" s="226">
        <v>0.722919</v>
      </c>
      <c r="H6" s="226">
        <v>1.122571</v>
      </c>
      <c r="I6" s="226">
        <v>1.890075</v>
      </c>
      <c r="J6" s="226">
        <v>2.2571989999999995</v>
      </c>
      <c r="K6" s="226">
        <v>1.477636</v>
      </c>
      <c r="L6" s="226">
        <v>0.221491</v>
      </c>
      <c r="M6" s="226">
        <v>0.456048</v>
      </c>
      <c r="N6" s="226">
        <v>0.739667</v>
      </c>
      <c r="O6" s="226">
        <v>1.795538</v>
      </c>
      <c r="P6" s="226">
        <v>1.4928770000000002</v>
      </c>
      <c r="Q6" s="226">
        <v>0.13524200000000003</v>
      </c>
      <c r="R6" s="226">
        <v>0.29071500000000006</v>
      </c>
      <c r="S6" s="226">
        <v>0.46425200000000005</v>
      </c>
      <c r="T6" s="226">
        <v>1.170596</v>
      </c>
      <c r="U6" s="226">
        <v>0.122438</v>
      </c>
      <c r="V6" s="226">
        <v>0.304696</v>
      </c>
      <c r="W6" s="226">
        <v>0.568389</v>
      </c>
      <c r="X6" s="226">
        <v>1.2931499999999998</v>
      </c>
      <c r="Y6" s="226">
        <v>0.16664600000000002</v>
      </c>
      <c r="Z6" s="226">
        <v>0.36845</v>
      </c>
      <c r="AA6" s="226">
        <v>0.635129</v>
      </c>
      <c r="AB6" s="226">
        <v>1.564778</v>
      </c>
      <c r="AC6" s="226">
        <v>0.18784399999999998</v>
      </c>
      <c r="AD6" s="226">
        <v>0.419577</v>
      </c>
      <c r="AE6" s="226">
        <v>0.687557</v>
      </c>
      <c r="AF6" s="226">
        <v>1.695646</v>
      </c>
      <c r="AG6" s="226">
        <v>0.260473</v>
      </c>
      <c r="AH6" s="226">
        <v>0.9381740000000001</v>
      </c>
      <c r="AI6" s="226">
        <v>1.3260750000000001</v>
      </c>
      <c r="AJ6" s="226">
        <v>2.582612</v>
      </c>
      <c r="AK6" s="226">
        <v>0.7227049999999999</v>
      </c>
      <c r="AL6" s="226">
        <v>1.9899339999999999</v>
      </c>
    </row>
    <row r="7" spans="1:38" ht="12.75">
      <c r="A7" s="78" t="s">
        <v>151</v>
      </c>
      <c r="B7" s="229">
        <v>0.382603</v>
      </c>
      <c r="C7" s="226">
        <v>1.092153</v>
      </c>
      <c r="D7" s="226">
        <v>1.473474</v>
      </c>
      <c r="E7" s="226">
        <v>1.4600440000000001</v>
      </c>
      <c r="F7" s="226">
        <v>0.157725</v>
      </c>
      <c r="G7" s="226">
        <v>0.18194200000000002</v>
      </c>
      <c r="H7" s="226">
        <v>0.617486</v>
      </c>
      <c r="I7" s="226">
        <v>0.8520399999999999</v>
      </c>
      <c r="J7" s="226">
        <v>1.057967</v>
      </c>
      <c r="K7" s="226">
        <v>0.905432</v>
      </c>
      <c r="L7" s="226">
        <v>0.127727</v>
      </c>
      <c r="M7" s="226">
        <v>0.25085399999999997</v>
      </c>
      <c r="N7" s="226">
        <v>0.37831099999999995</v>
      </c>
      <c r="O7" s="226">
        <v>0.7054630000000001</v>
      </c>
      <c r="P7" s="226">
        <v>0.7059500000000001</v>
      </c>
      <c r="Q7" s="226">
        <v>0.04648000000000001</v>
      </c>
      <c r="R7" s="226">
        <v>0.09327200000000001</v>
      </c>
      <c r="S7" s="226">
        <v>0.164783</v>
      </c>
      <c r="T7" s="226">
        <v>0.34531500000000004</v>
      </c>
      <c r="U7" s="226">
        <v>0.057449999999999994</v>
      </c>
      <c r="V7" s="226">
        <v>0.13321400000000003</v>
      </c>
      <c r="W7" s="226">
        <v>0.20441600000000004</v>
      </c>
      <c r="X7" s="226">
        <v>0.635956</v>
      </c>
      <c r="Y7" s="226">
        <v>0.076948</v>
      </c>
      <c r="Z7" s="226">
        <v>0.16070900000000002</v>
      </c>
      <c r="AA7" s="226">
        <v>0.236104</v>
      </c>
      <c r="AB7" s="226">
        <v>0.8651120000000001</v>
      </c>
      <c r="AC7" s="226">
        <v>0.17386600000000002</v>
      </c>
      <c r="AD7" s="226">
        <v>0.43899000000000005</v>
      </c>
      <c r="AE7" s="226">
        <v>0.675331</v>
      </c>
      <c r="AF7" s="226">
        <v>1.7541960000000003</v>
      </c>
      <c r="AG7" s="226">
        <v>0.08118999999999998</v>
      </c>
      <c r="AH7" s="226">
        <v>0.20859999999999998</v>
      </c>
      <c r="AI7" s="226">
        <v>0.35373425000000003</v>
      </c>
      <c r="AJ7" s="226">
        <v>1.2084629999999998</v>
      </c>
      <c r="AK7" s="226">
        <v>0.15074600000000002</v>
      </c>
      <c r="AL7" s="226">
        <v>0.8813866720000001</v>
      </c>
    </row>
    <row r="8" spans="1:38" ht="12.75">
      <c r="A8" s="153" t="s">
        <v>440</v>
      </c>
      <c r="B8" s="230">
        <v>0.799299</v>
      </c>
      <c r="C8" s="227">
        <v>2.43277</v>
      </c>
      <c r="D8" s="227">
        <v>3.9310430000000003</v>
      </c>
      <c r="E8" s="227">
        <v>6.022791</v>
      </c>
      <c r="F8" s="227">
        <v>6.698865</v>
      </c>
      <c r="G8" s="227">
        <v>12.314335999999999</v>
      </c>
      <c r="H8" s="227">
        <v>20.667221</v>
      </c>
      <c r="I8" s="227">
        <v>25.037812000000002</v>
      </c>
      <c r="J8" s="227">
        <v>35.020019999999995</v>
      </c>
      <c r="K8" s="227">
        <v>35.096997</v>
      </c>
      <c r="L8" s="227">
        <v>8.763694</v>
      </c>
      <c r="M8" s="227">
        <v>19.095159</v>
      </c>
      <c r="N8" s="227">
        <v>29.779465999999996</v>
      </c>
      <c r="O8" s="227">
        <v>44.07563</v>
      </c>
      <c r="P8" s="227">
        <v>44.063897000000004</v>
      </c>
      <c r="Q8" s="227">
        <v>10.226188</v>
      </c>
      <c r="R8" s="227">
        <v>22.114799000000005</v>
      </c>
      <c r="S8" s="227">
        <v>34.148869000000005</v>
      </c>
      <c r="T8" s="227">
        <v>50.00928300000001</v>
      </c>
      <c r="U8" s="227">
        <v>10.056275000000001</v>
      </c>
      <c r="V8" s="227">
        <v>22.568475999999993</v>
      </c>
      <c r="W8" s="227">
        <v>34.923441</v>
      </c>
      <c r="X8" s="227">
        <v>52.263781</v>
      </c>
      <c r="Y8" s="227">
        <v>10.551448000000004</v>
      </c>
      <c r="Z8" s="227">
        <v>22.399741000000002</v>
      </c>
      <c r="AA8" s="227">
        <v>34.20521299999999</v>
      </c>
      <c r="AB8" s="227">
        <v>50.729957</v>
      </c>
      <c r="AC8" s="227">
        <v>10.56916</v>
      </c>
      <c r="AD8" s="227">
        <v>24.657276000000007</v>
      </c>
      <c r="AE8" s="227">
        <v>37.78986700000001</v>
      </c>
      <c r="AF8" s="227">
        <v>55.054767999999996</v>
      </c>
      <c r="AG8" s="227">
        <v>9.554288</v>
      </c>
      <c r="AH8" s="227">
        <v>22.288973000000002</v>
      </c>
      <c r="AI8" s="227">
        <v>33.93244725000001</v>
      </c>
      <c r="AJ8" s="227">
        <v>50.92250800000001</v>
      </c>
      <c r="AK8" s="227">
        <v>22.489835999999997</v>
      </c>
      <c r="AL8" s="227">
        <v>52.97843256299999</v>
      </c>
    </row>
    <row r="9" spans="1:38" ht="12.75">
      <c r="A9" s="78" t="s">
        <v>152</v>
      </c>
      <c r="B9" s="226">
        <v>0.25653</v>
      </c>
      <c r="C9" s="226">
        <v>1.100016</v>
      </c>
      <c r="D9" s="226">
        <v>1.736888</v>
      </c>
      <c r="E9" s="226">
        <v>3.333488</v>
      </c>
      <c r="F9" s="226">
        <v>4.515701</v>
      </c>
      <c r="G9" s="226">
        <v>9.220452</v>
      </c>
      <c r="H9" s="226">
        <v>15.004633</v>
      </c>
      <c r="I9" s="226">
        <v>19.579396</v>
      </c>
      <c r="J9" s="226">
        <v>27.432847</v>
      </c>
      <c r="K9" s="226">
        <v>34.049201999999994</v>
      </c>
      <c r="L9" s="226">
        <v>9.184886</v>
      </c>
      <c r="M9" s="226">
        <v>18.848038</v>
      </c>
      <c r="N9" s="226">
        <v>28.630709999999993</v>
      </c>
      <c r="O9" s="226">
        <v>39.942978000000004</v>
      </c>
      <c r="P9" s="226">
        <v>40.07952200000001</v>
      </c>
      <c r="Q9" s="226">
        <v>12.300711999999999</v>
      </c>
      <c r="R9" s="226">
        <v>24.708375999999994</v>
      </c>
      <c r="S9" s="226">
        <v>37.35885499999999</v>
      </c>
      <c r="T9" s="226">
        <v>51.29618099999999</v>
      </c>
      <c r="U9" s="226">
        <v>13.051541914000003</v>
      </c>
      <c r="V9" s="226">
        <v>27.464424</v>
      </c>
      <c r="W9" s="226">
        <v>40.878518</v>
      </c>
      <c r="X9" s="226">
        <v>56.26722300000001</v>
      </c>
      <c r="Y9" s="226">
        <v>14.183219</v>
      </c>
      <c r="Z9" s="226">
        <v>27.601152</v>
      </c>
      <c r="AA9" s="226">
        <v>40.669021</v>
      </c>
      <c r="AB9" s="226">
        <v>55.885628</v>
      </c>
      <c r="AC9" s="226">
        <v>13.632853</v>
      </c>
      <c r="AD9" s="226">
        <v>27.377105000000004</v>
      </c>
      <c r="AE9" s="226">
        <v>41.028796</v>
      </c>
      <c r="AF9" s="226">
        <v>56.725731</v>
      </c>
      <c r="AG9" s="226">
        <v>14.562375999999999</v>
      </c>
      <c r="AH9" s="226">
        <v>28.434542143999995</v>
      </c>
      <c r="AI9" s="226">
        <v>41.98538847999999</v>
      </c>
      <c r="AJ9" s="226">
        <v>56.989609859</v>
      </c>
      <c r="AK9" s="226">
        <v>26.961973</v>
      </c>
      <c r="AL9" s="226">
        <v>55.515659250000006</v>
      </c>
    </row>
    <row r="10" spans="2:38" ht="12.75">
      <c r="B10" s="93"/>
      <c r="C10" s="93"/>
      <c r="D10" s="93"/>
      <c r="E10" s="93"/>
      <c r="F10" s="93"/>
      <c r="G10" s="93"/>
      <c r="H10" s="93"/>
      <c r="J10" s="93"/>
      <c r="K10" s="228"/>
      <c r="L10" s="228"/>
      <c r="M10" s="228"/>
      <c r="N10" s="93"/>
      <c r="O10" s="93"/>
      <c r="P10" s="93"/>
      <c r="Q10" s="93"/>
      <c r="R10" s="93"/>
      <c r="S10" s="93"/>
      <c r="T10" s="93"/>
      <c r="U10" s="93"/>
      <c r="V10" s="93"/>
      <c r="W10" s="93"/>
      <c r="X10" s="93"/>
      <c r="Y10" s="93"/>
      <c r="Z10" s="224"/>
      <c r="AA10" s="224"/>
      <c r="AB10" s="224"/>
      <c r="AC10" s="224"/>
      <c r="AD10" s="224"/>
      <c r="AE10" s="224"/>
      <c r="AF10" s="224"/>
      <c r="AG10" s="224"/>
      <c r="AH10" s="224"/>
      <c r="AI10" s="224"/>
      <c r="AJ10" s="224"/>
      <c r="AK10" s="224"/>
      <c r="AL10" s="224"/>
    </row>
    <row r="11" spans="2:25" ht="12.75">
      <c r="B11" s="92"/>
      <c r="C11" s="92"/>
      <c r="D11" s="92"/>
      <c r="E11" s="92"/>
      <c r="F11" s="92"/>
      <c r="G11" s="92"/>
      <c r="H11" s="92"/>
      <c r="I11" s="92"/>
      <c r="J11" s="92"/>
      <c r="K11" s="92"/>
      <c r="L11" s="92"/>
      <c r="M11" s="92"/>
      <c r="N11" s="92"/>
      <c r="O11" s="92"/>
      <c r="P11" s="92"/>
      <c r="Q11" s="52"/>
      <c r="R11" s="92"/>
      <c r="S11" s="92"/>
      <c r="T11" s="92"/>
      <c r="U11" s="92"/>
      <c r="V11" s="92"/>
      <c r="W11" s="92"/>
      <c r="X11" s="92"/>
      <c r="Y11" s="92"/>
    </row>
    <row r="12" ht="12.75">
      <c r="L12" s="93"/>
    </row>
  </sheetData>
  <sheetProtection/>
  <mergeCells count="2">
    <mergeCell ref="O1:P1"/>
    <mergeCell ref="AI1:AJ1"/>
  </mergeCells>
  <hyperlinks>
    <hyperlink ref="AI1" location="Tartalom!A1" display="Vissza a tartalomjegyzékre"/>
  </hyperlinks>
  <printOptions/>
  <pageMargins left="0.58" right="0.2362204724409449"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2:A11"/>
  <sheetViews>
    <sheetView zoomScalePageLayoutView="0" workbookViewId="0" topLeftCell="A1">
      <selection activeCell="A6" sqref="A6"/>
    </sheetView>
  </sheetViews>
  <sheetFormatPr defaultColWidth="9.140625" defaultRowHeight="12.75"/>
  <cols>
    <col min="1" max="1" width="118.8515625" style="0" customWidth="1"/>
  </cols>
  <sheetData>
    <row r="2" ht="15">
      <c r="A2" s="605" t="s">
        <v>812</v>
      </c>
    </row>
    <row r="4" ht="39.75" customHeight="1">
      <c r="A4" s="604" t="s">
        <v>811</v>
      </c>
    </row>
    <row r="5" ht="39.75" customHeight="1">
      <c r="A5" s="604" t="s">
        <v>805</v>
      </c>
    </row>
    <row r="6" ht="39.75" customHeight="1">
      <c r="A6" s="604" t="s">
        <v>806</v>
      </c>
    </row>
    <row r="7" ht="16.5" customHeight="1">
      <c r="A7" s="604" t="s">
        <v>807</v>
      </c>
    </row>
    <row r="8" ht="37.5" customHeight="1">
      <c r="A8" s="604" t="s">
        <v>808</v>
      </c>
    </row>
    <row r="9" ht="36.75" customHeight="1">
      <c r="A9" s="604" t="s">
        <v>809</v>
      </c>
    </row>
    <row r="10" ht="21.75" customHeight="1">
      <c r="A10" s="604" t="s">
        <v>810</v>
      </c>
    </row>
    <row r="11" ht="20.25" customHeight="1">
      <c r="A11" s="604"/>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AK11"/>
  <sheetViews>
    <sheetView zoomScalePageLayoutView="0" workbookViewId="0" topLeftCell="A1">
      <pane xSplit="1" ySplit="2" topLeftCell="Z3" activePane="bottomRight" state="frozen"/>
      <selection pane="topLeft" activeCell="A1" sqref="A1"/>
      <selection pane="topRight" activeCell="C1" sqref="C1"/>
      <selection pane="bottomLeft" activeCell="A4" sqref="A4"/>
      <selection pane="bottomRight" activeCell="AK21" sqref="AK21"/>
    </sheetView>
  </sheetViews>
  <sheetFormatPr defaultColWidth="9.140625" defaultRowHeight="12.75" outlineLevelCol="1"/>
  <cols>
    <col min="1" max="1" width="26.57421875" style="18" customWidth="1"/>
    <col min="2" max="2" width="8.140625" style="18" customWidth="1"/>
    <col min="3" max="3" width="8.7109375" style="18" customWidth="1"/>
    <col min="4" max="4" width="8.00390625" style="18" customWidth="1"/>
    <col min="5" max="11" width="9.421875" style="18" customWidth="1"/>
    <col min="12" max="12" width="9.8515625" style="18" hidden="1" customWidth="1" outlineLevel="1"/>
    <col min="13" max="13" width="8.421875" style="18" hidden="1" customWidth="1" outlineLevel="1"/>
    <col min="14" max="14" width="10.8515625" style="18" hidden="1" customWidth="1" outlineLevel="1"/>
    <col min="15" max="15" width="9.140625" style="18" customWidth="1" collapsed="1"/>
    <col min="16" max="16" width="10.00390625" style="18" hidden="1" customWidth="1" outlineLevel="1"/>
    <col min="17" max="17" width="9.140625" style="18" hidden="1" customWidth="1" outlineLevel="1"/>
    <col min="18" max="18" width="8.57421875" style="18" hidden="1" customWidth="1" outlineLevel="1"/>
    <col min="19" max="19" width="8.57421875" style="18" customWidth="1" collapsed="1"/>
    <col min="20" max="22" width="8.57421875" style="18" customWidth="1"/>
    <col min="23" max="23" width="9.57421875" style="18" customWidth="1"/>
    <col min="24" max="16384" width="9.140625" style="18" customWidth="1"/>
  </cols>
  <sheetData>
    <row r="1" spans="1:35" s="29" customFormat="1" ht="56.25" customHeight="1">
      <c r="A1" s="156" t="s">
        <v>475</v>
      </c>
      <c r="B1" s="73"/>
      <c r="C1" s="73"/>
      <c r="D1" s="73"/>
      <c r="E1" s="73"/>
      <c r="G1" s="74"/>
      <c r="K1" s="221"/>
      <c r="L1" s="221"/>
      <c r="M1" s="221"/>
      <c r="N1" s="221"/>
      <c r="O1" s="532"/>
      <c r="AH1" s="616" t="s">
        <v>44</v>
      </c>
      <c r="AI1" s="616"/>
    </row>
    <row r="2" spans="1:37" s="25" customFormat="1" ht="41.25" customHeight="1">
      <c r="A2" s="54" t="s">
        <v>2</v>
      </c>
      <c r="B2" s="54" t="s">
        <v>10</v>
      </c>
      <c r="C2" s="54" t="s">
        <v>11</v>
      </c>
      <c r="D2" s="54" t="s">
        <v>12</v>
      </c>
      <c r="E2" s="54" t="s">
        <v>13</v>
      </c>
      <c r="F2" s="54" t="s">
        <v>9</v>
      </c>
      <c r="G2" s="54" t="s">
        <v>14</v>
      </c>
      <c r="H2" s="54" t="s">
        <v>15</v>
      </c>
      <c r="I2" s="54" t="s">
        <v>16</v>
      </c>
      <c r="J2" s="54" t="s">
        <v>70</v>
      </c>
      <c r="K2" s="54" t="s">
        <v>71</v>
      </c>
      <c r="L2" s="54" t="s">
        <v>431</v>
      </c>
      <c r="M2" s="54" t="s">
        <v>227</v>
      </c>
      <c r="N2" s="54" t="s">
        <v>357</v>
      </c>
      <c r="O2" s="54" t="s">
        <v>482</v>
      </c>
      <c r="P2" s="54" t="s">
        <v>417</v>
      </c>
      <c r="Q2" s="54" t="s">
        <v>486</v>
      </c>
      <c r="R2" s="54" t="s">
        <v>521</v>
      </c>
      <c r="S2" s="475" t="s">
        <v>535</v>
      </c>
      <c r="T2" s="54" t="s">
        <v>546</v>
      </c>
      <c r="U2" s="54" t="s">
        <v>563</v>
      </c>
      <c r="V2" s="54" t="s">
        <v>578</v>
      </c>
      <c r="W2" s="54" t="s">
        <v>602</v>
      </c>
      <c r="X2" s="54" t="s">
        <v>616</v>
      </c>
      <c r="Y2" s="54" t="s">
        <v>627</v>
      </c>
      <c r="Z2" s="553" t="s">
        <v>650</v>
      </c>
      <c r="AA2" s="560" t="s">
        <v>666</v>
      </c>
      <c r="AB2" s="54" t="s">
        <v>673</v>
      </c>
      <c r="AC2" s="54" t="s">
        <v>685</v>
      </c>
      <c r="AD2" s="576" t="s">
        <v>704</v>
      </c>
      <c r="AE2" s="579" t="s">
        <v>726</v>
      </c>
      <c r="AF2" s="582" t="s">
        <v>738</v>
      </c>
      <c r="AG2" s="593" t="s">
        <v>764</v>
      </c>
      <c r="AH2" s="595" t="s">
        <v>704</v>
      </c>
      <c r="AI2" s="598" t="s">
        <v>796</v>
      </c>
      <c r="AJ2" s="606" t="s">
        <v>823</v>
      </c>
      <c r="AK2" s="613" t="s">
        <v>849</v>
      </c>
    </row>
    <row r="3" spans="1:37" ht="12.75">
      <c r="A3" s="78" t="s">
        <v>153</v>
      </c>
      <c r="B3" s="231" t="s">
        <v>31</v>
      </c>
      <c r="C3" s="188" t="s">
        <v>31</v>
      </c>
      <c r="D3" s="188" t="s">
        <v>31</v>
      </c>
      <c r="E3" s="76">
        <v>0.553246</v>
      </c>
      <c r="F3" s="76">
        <v>0.606209</v>
      </c>
      <c r="G3" s="76">
        <v>1.026888</v>
      </c>
      <c r="H3" s="76">
        <v>1.5479079999999998</v>
      </c>
      <c r="I3" s="76">
        <v>1.92685</v>
      </c>
      <c r="J3" s="76">
        <v>2.732003</v>
      </c>
      <c r="K3" s="76">
        <v>2.970805</v>
      </c>
      <c r="L3" s="76">
        <v>0.635459</v>
      </c>
      <c r="M3" s="76">
        <v>1.5830950000000004</v>
      </c>
      <c r="N3" s="76">
        <v>2.377435</v>
      </c>
      <c r="O3" s="76">
        <v>3.444181</v>
      </c>
      <c r="P3" s="76">
        <v>0.8830640000000001</v>
      </c>
      <c r="Q3" s="76">
        <v>1.953283</v>
      </c>
      <c r="R3" s="76">
        <v>2.695185</v>
      </c>
      <c r="S3" s="76">
        <v>3.657323</v>
      </c>
      <c r="T3" s="76">
        <v>0.9170560000000001</v>
      </c>
      <c r="U3" s="76">
        <v>1.7752590000000001</v>
      </c>
      <c r="V3" s="76">
        <v>2.625799</v>
      </c>
      <c r="W3" s="76">
        <v>3.614174</v>
      </c>
      <c r="X3" s="76">
        <v>0.885553</v>
      </c>
      <c r="Y3" s="76">
        <v>1.7151239999999999</v>
      </c>
      <c r="Z3" s="76">
        <v>2.4467529999999997</v>
      </c>
      <c r="AA3" s="76">
        <v>3.4004019999999997</v>
      </c>
      <c r="AB3" s="76">
        <v>0.482146</v>
      </c>
      <c r="AC3" s="76">
        <v>1.0787909479999997</v>
      </c>
      <c r="AD3" s="76">
        <v>1.5918040049999997</v>
      </c>
      <c r="AE3" s="76">
        <v>2.1501374479999997</v>
      </c>
      <c r="AF3" s="76">
        <v>0.39823925000000004</v>
      </c>
      <c r="AG3" s="76">
        <v>0.8343210000000001</v>
      </c>
      <c r="AH3" s="76">
        <v>1.23858825</v>
      </c>
      <c r="AI3" s="76">
        <v>1.6493390000000003</v>
      </c>
      <c r="AJ3" s="76">
        <v>0.7869369999999999</v>
      </c>
      <c r="AK3" s="76">
        <v>1.545636843</v>
      </c>
    </row>
    <row r="4" spans="1:37" ht="12.75">
      <c r="A4" s="78" t="s">
        <v>154</v>
      </c>
      <c r="B4" s="231" t="s">
        <v>31</v>
      </c>
      <c r="C4" s="188" t="s">
        <v>31</v>
      </c>
      <c r="D4" s="188" t="s">
        <v>31</v>
      </c>
      <c r="E4" s="76">
        <v>0.37028500000000003</v>
      </c>
      <c r="F4" s="76">
        <v>0.490296</v>
      </c>
      <c r="G4" s="76">
        <v>0.663072</v>
      </c>
      <c r="H4" s="76">
        <v>0.7967770000000001</v>
      </c>
      <c r="I4" s="76">
        <v>1.028327</v>
      </c>
      <c r="J4" s="76">
        <v>1.0772930000000003</v>
      </c>
      <c r="K4" s="76">
        <v>1.103989</v>
      </c>
      <c r="L4" s="76">
        <v>0.33513</v>
      </c>
      <c r="M4" s="76">
        <v>0.690656</v>
      </c>
      <c r="N4" s="76">
        <v>1.032298</v>
      </c>
      <c r="O4" s="76">
        <v>1.4075309999999999</v>
      </c>
      <c r="P4" s="76">
        <v>0.31066499999999997</v>
      </c>
      <c r="Q4" s="76">
        <v>0.660668</v>
      </c>
      <c r="R4" s="76">
        <v>0.9694659999999999</v>
      </c>
      <c r="S4" s="76">
        <v>1.311103</v>
      </c>
      <c r="T4" s="76">
        <v>0.26625899999999997</v>
      </c>
      <c r="U4" s="76">
        <v>0.578638</v>
      </c>
      <c r="V4" s="76">
        <v>0.860878</v>
      </c>
      <c r="W4" s="76">
        <v>1.184263</v>
      </c>
      <c r="X4" s="76">
        <v>0.2693900000000001</v>
      </c>
      <c r="Y4" s="76">
        <v>0.5783180000000001</v>
      </c>
      <c r="Z4" s="76">
        <v>0.8749500000000001</v>
      </c>
      <c r="AA4" s="76">
        <v>1.2347290000000002</v>
      </c>
      <c r="AB4" s="76">
        <v>0.2875749999999999</v>
      </c>
      <c r="AC4" s="76">
        <v>0.6252609999999998</v>
      </c>
      <c r="AD4" s="76">
        <v>0.9360919999999999</v>
      </c>
      <c r="AE4" s="76">
        <v>1.330636</v>
      </c>
      <c r="AF4" s="76">
        <v>0.30169975</v>
      </c>
      <c r="AG4" s="76">
        <v>0.6456519999999999</v>
      </c>
      <c r="AH4" s="76">
        <v>0.99490875</v>
      </c>
      <c r="AI4" s="76">
        <v>1.436113</v>
      </c>
      <c r="AJ4" s="76">
        <v>0.6843670000000001</v>
      </c>
      <c r="AK4" s="76">
        <v>1.4680656</v>
      </c>
    </row>
    <row r="5" spans="1:37" ht="12.75">
      <c r="A5" s="78" t="s">
        <v>155</v>
      </c>
      <c r="B5" s="231" t="s">
        <v>31</v>
      </c>
      <c r="C5" s="188" t="s">
        <v>31</v>
      </c>
      <c r="D5" s="188" t="s">
        <v>31</v>
      </c>
      <c r="E5" s="76">
        <v>0.020968</v>
      </c>
      <c r="F5" s="76">
        <v>0.016316</v>
      </c>
      <c r="G5" s="76">
        <v>0.011356</v>
      </c>
      <c r="H5" s="76">
        <v>0.027981000000000002</v>
      </c>
      <c r="I5" s="76">
        <v>0.014323</v>
      </c>
      <c r="J5" s="76">
        <v>0.008055</v>
      </c>
      <c r="K5" s="76">
        <v>0.007738</v>
      </c>
      <c r="L5" s="76">
        <v>0.0017939999999999996</v>
      </c>
      <c r="M5" s="76">
        <v>0.003013</v>
      </c>
      <c r="N5" s="76">
        <v>0.004632</v>
      </c>
      <c r="O5" s="76">
        <v>0.006934000000000001</v>
      </c>
      <c r="P5" s="76">
        <v>0.000555</v>
      </c>
      <c r="Q5" s="76">
        <v>0.002166</v>
      </c>
      <c r="R5" s="76">
        <v>0.003159</v>
      </c>
      <c r="S5" s="76">
        <v>0.005667</v>
      </c>
      <c r="T5" s="76">
        <v>0.000857</v>
      </c>
      <c r="U5" s="76">
        <v>0.0012790000000000002</v>
      </c>
      <c r="V5" s="76">
        <v>0.003005</v>
      </c>
      <c r="W5" s="76">
        <v>0.004317</v>
      </c>
      <c r="X5" s="76">
        <v>0.002172</v>
      </c>
      <c r="Y5" s="76">
        <v>0.004922</v>
      </c>
      <c r="Z5" s="76">
        <v>0.0068000000000000005</v>
      </c>
      <c r="AA5" s="76">
        <v>0.009415</v>
      </c>
      <c r="AB5" s="76">
        <v>0.0009180000000000002</v>
      </c>
      <c r="AC5" s="76">
        <v>0.0022400000000000002</v>
      </c>
      <c r="AD5" s="76">
        <v>0.0050030000000000005</v>
      </c>
      <c r="AE5" s="76">
        <v>0.008775</v>
      </c>
      <c r="AF5" s="76">
        <v>0.0009689999999999998</v>
      </c>
      <c r="AG5" s="76">
        <v>0.0025900000000000003</v>
      </c>
      <c r="AH5" s="76">
        <v>0.0030150000000000003</v>
      </c>
      <c r="AI5" s="76">
        <v>0.0053360000000000005</v>
      </c>
      <c r="AJ5" s="76">
        <v>0.00177</v>
      </c>
      <c r="AK5" s="76">
        <v>0.004854</v>
      </c>
    </row>
    <row r="6" spans="1:37" ht="12.75">
      <c r="A6" s="78" t="s">
        <v>156</v>
      </c>
      <c r="B6" s="231" t="s">
        <v>31</v>
      </c>
      <c r="C6" s="188" t="s">
        <v>31</v>
      </c>
      <c r="D6" s="188" t="s">
        <v>31</v>
      </c>
      <c r="E6" s="76">
        <v>0.022503</v>
      </c>
      <c r="F6" s="76">
        <v>0.052573999999999996</v>
      </c>
      <c r="G6" s="76">
        <v>0.063365</v>
      </c>
      <c r="H6" s="76">
        <v>0.091021</v>
      </c>
      <c r="I6" s="76">
        <v>0.158291</v>
      </c>
      <c r="J6" s="76">
        <v>0.099371</v>
      </c>
      <c r="K6" s="76">
        <v>0.144094</v>
      </c>
      <c r="L6" s="76">
        <v>0.030881999999999993</v>
      </c>
      <c r="M6" s="76">
        <v>0.080761</v>
      </c>
      <c r="N6" s="76">
        <v>0.11034199999999998</v>
      </c>
      <c r="O6" s="76">
        <v>0.1385579999999999</v>
      </c>
      <c r="P6" s="76">
        <v>0.03693500000000001</v>
      </c>
      <c r="Q6" s="76">
        <v>0.075355</v>
      </c>
      <c r="R6" s="76">
        <v>0.11499000000000001</v>
      </c>
      <c r="S6" s="76">
        <v>0.146034</v>
      </c>
      <c r="T6" s="76">
        <v>0.024504</v>
      </c>
      <c r="U6" s="76">
        <v>0.043152</v>
      </c>
      <c r="V6" s="76">
        <v>0.05705400000000001</v>
      </c>
      <c r="W6" s="76">
        <v>0.093489</v>
      </c>
      <c r="X6" s="76">
        <v>0.021501</v>
      </c>
      <c r="Y6" s="76">
        <v>0.037323</v>
      </c>
      <c r="Z6" s="76">
        <v>0.053034</v>
      </c>
      <c r="AA6" s="76">
        <v>0.081146</v>
      </c>
      <c r="AB6" s="76">
        <v>0.3603851389999999</v>
      </c>
      <c r="AC6" s="76">
        <v>0.7048350809999999</v>
      </c>
      <c r="AD6" s="76">
        <v>1.0115140809999998</v>
      </c>
      <c r="AE6" s="76">
        <v>1.3501410809999996</v>
      </c>
      <c r="AF6" s="77">
        <v>0.38923175</v>
      </c>
      <c r="AG6" s="77">
        <v>0.7619629999999997</v>
      </c>
      <c r="AH6" s="77">
        <v>1.1205312499999993</v>
      </c>
      <c r="AI6" s="77">
        <v>1.504386999999999</v>
      </c>
      <c r="AJ6" s="77">
        <v>0.6955159999999995</v>
      </c>
      <c r="AK6" s="77">
        <v>1.5442214289999994</v>
      </c>
    </row>
    <row r="7" spans="1:37" ht="12.75">
      <c r="A7" s="78" t="s">
        <v>57</v>
      </c>
      <c r="B7" s="231" t="s">
        <v>31</v>
      </c>
      <c r="C7" s="188" t="s">
        <v>31</v>
      </c>
      <c r="D7" s="188" t="s">
        <v>31</v>
      </c>
      <c r="E7" s="76">
        <v>0.016169</v>
      </c>
      <c r="F7" s="76">
        <v>0.032671</v>
      </c>
      <c r="G7" s="76">
        <v>0.059412999999999994</v>
      </c>
      <c r="H7" s="76">
        <v>0.058342</v>
      </c>
      <c r="I7" s="76">
        <v>0.059786</v>
      </c>
      <c r="J7" s="76">
        <v>0.087112</v>
      </c>
      <c r="K7" s="76">
        <v>0.09175799999999999</v>
      </c>
      <c r="L7" s="76">
        <v>0.012458000000000004</v>
      </c>
      <c r="M7" s="76">
        <v>0.012267000000000004</v>
      </c>
      <c r="N7" s="76">
        <v>0.015956</v>
      </c>
      <c r="O7" s="76">
        <v>0.020034</v>
      </c>
      <c r="P7" s="76">
        <v>0.0057269999999999995</v>
      </c>
      <c r="Q7" s="76">
        <v>0.00943</v>
      </c>
      <c r="R7" s="76">
        <v>0.012999999999999998</v>
      </c>
      <c r="S7" s="76">
        <v>0.015429999999999998</v>
      </c>
      <c r="T7" s="76">
        <v>0.005004000000000001</v>
      </c>
      <c r="U7" s="76">
        <v>0.007658</v>
      </c>
      <c r="V7" s="76">
        <v>0.013483</v>
      </c>
      <c r="W7" s="76">
        <v>0.01392</v>
      </c>
      <c r="X7" s="76">
        <v>0.005522999999999999</v>
      </c>
      <c r="Y7" s="76">
        <v>0.008608999999999999</v>
      </c>
      <c r="Z7" s="76">
        <v>0.013146</v>
      </c>
      <c r="AA7" s="76">
        <v>0.016602</v>
      </c>
      <c r="AB7" s="76">
        <v>0.005907</v>
      </c>
      <c r="AC7" s="76">
        <v>0.010101999999999998</v>
      </c>
      <c r="AD7" s="76">
        <v>0.014353999999999999</v>
      </c>
      <c r="AE7" s="76">
        <v>0.018119</v>
      </c>
      <c r="AF7" s="76">
        <v>0.00507025</v>
      </c>
      <c r="AG7" s="76">
        <v>0.016835000000000003</v>
      </c>
      <c r="AH7" s="76">
        <v>0.02145425</v>
      </c>
      <c r="AI7" s="76">
        <v>0.02492</v>
      </c>
      <c r="AJ7" s="76">
        <v>0.009303</v>
      </c>
      <c r="AK7" s="76">
        <v>0.016786000000000002</v>
      </c>
    </row>
    <row r="8" spans="1:37" ht="12.75">
      <c r="A8" s="78" t="s">
        <v>157</v>
      </c>
      <c r="B8" s="231" t="s">
        <v>31</v>
      </c>
      <c r="C8" s="188" t="s">
        <v>31</v>
      </c>
      <c r="D8" s="188" t="s">
        <v>31</v>
      </c>
      <c r="E8" s="76">
        <v>0.064301</v>
      </c>
      <c r="F8" s="76">
        <v>0.180062</v>
      </c>
      <c r="G8" s="76">
        <v>0.051909</v>
      </c>
      <c r="H8" s="76">
        <v>0.093236</v>
      </c>
      <c r="I8" s="76">
        <v>0.239622</v>
      </c>
      <c r="J8" s="76">
        <v>0.05215099999999999</v>
      </c>
      <c r="K8" s="76">
        <v>0.135063</v>
      </c>
      <c r="L8" s="76">
        <v>0.014233</v>
      </c>
      <c r="M8" s="76">
        <v>0.031845</v>
      </c>
      <c r="N8" s="76">
        <v>0.056062</v>
      </c>
      <c r="O8" s="76">
        <v>0.063007</v>
      </c>
      <c r="P8" s="76">
        <v>0.017380000000000003</v>
      </c>
      <c r="Q8" s="76">
        <v>0</v>
      </c>
      <c r="R8" s="76">
        <v>0</v>
      </c>
      <c r="S8" s="76">
        <v>0</v>
      </c>
      <c r="T8" s="76">
        <v>0.004765</v>
      </c>
      <c r="U8" s="76">
        <v>0.013707</v>
      </c>
      <c r="V8" s="76">
        <v>0.021299000000000002</v>
      </c>
      <c r="W8" s="76">
        <v>0.031938</v>
      </c>
      <c r="X8" s="76">
        <v>0.01404</v>
      </c>
      <c r="Y8" s="76">
        <v>0.023163</v>
      </c>
      <c r="Z8" s="76">
        <v>0.026042</v>
      </c>
      <c r="AA8" s="76">
        <v>0.06833499999999999</v>
      </c>
      <c r="AB8" s="76">
        <v>0.018491</v>
      </c>
      <c r="AC8" s="76">
        <v>0.032438999999999996</v>
      </c>
      <c r="AD8" s="76">
        <v>0.039167999999999994</v>
      </c>
      <c r="AE8" s="76">
        <v>0.109879</v>
      </c>
      <c r="AF8" s="76">
        <v>0.022562</v>
      </c>
      <c r="AG8" s="76">
        <v>0.03243</v>
      </c>
      <c r="AH8" s="76">
        <v>0.051053</v>
      </c>
      <c r="AI8" s="76">
        <v>0.067287</v>
      </c>
      <c r="AJ8" s="76">
        <v>0.09655799999999999</v>
      </c>
      <c r="AK8" s="76">
        <v>0.131560391</v>
      </c>
    </row>
    <row r="9" spans="1:37" ht="12.75">
      <c r="A9" s="153" t="s">
        <v>158</v>
      </c>
      <c r="B9" s="105">
        <v>0.118244</v>
      </c>
      <c r="C9" s="105">
        <v>0.32055900000000004</v>
      </c>
      <c r="D9" s="105">
        <v>0.591342</v>
      </c>
      <c r="E9" s="105">
        <v>1.047472</v>
      </c>
      <c r="F9" s="105">
        <v>1.3781280000000002</v>
      </c>
      <c r="G9" s="105">
        <v>1.876003</v>
      </c>
      <c r="H9" s="105">
        <v>2.615265</v>
      </c>
      <c r="I9" s="105">
        <v>3.4271989999999994</v>
      </c>
      <c r="J9" s="105">
        <v>4.055985</v>
      </c>
      <c r="K9" s="105">
        <v>4.453446999999999</v>
      </c>
      <c r="L9" s="105">
        <v>1.0299559999999999</v>
      </c>
      <c r="M9" s="105">
        <v>2.4016369999999996</v>
      </c>
      <c r="N9" s="105">
        <v>3.596725</v>
      </c>
      <c r="O9" s="105">
        <v>5.080245000000001</v>
      </c>
      <c r="P9" s="105">
        <v>1.2543260000000003</v>
      </c>
      <c r="Q9" s="105">
        <v>2.700902</v>
      </c>
      <c r="R9" s="105">
        <v>3.7958000000000003</v>
      </c>
      <c r="S9" s="105">
        <v>5.135557</v>
      </c>
      <c r="T9" s="105">
        <v>1.2184450000000002</v>
      </c>
      <c r="U9" s="105">
        <v>2.419693</v>
      </c>
      <c r="V9" s="105">
        <v>3.581518</v>
      </c>
      <c r="W9" s="105">
        <v>4.942101</v>
      </c>
      <c r="X9" s="105">
        <v>1.198179</v>
      </c>
      <c r="Y9" s="105">
        <v>2.3674589999999998</v>
      </c>
      <c r="Z9" s="105">
        <v>3.4207249999999996</v>
      </c>
      <c r="AA9" s="105">
        <v>4.810629</v>
      </c>
      <c r="AB9" s="105">
        <v>1.155422139</v>
      </c>
      <c r="AC9" s="105">
        <v>2.4536680289999993</v>
      </c>
      <c r="AD9" s="105">
        <v>3.5979350859999997</v>
      </c>
      <c r="AE9" s="105">
        <v>4.967687529</v>
      </c>
      <c r="AF9" s="105">
        <v>1.117772</v>
      </c>
      <c r="AG9" s="105">
        <v>2.2937909999999997</v>
      </c>
      <c r="AH9" s="105">
        <v>3.4295504999999995</v>
      </c>
      <c r="AI9" s="105">
        <v>4.6873819999999995</v>
      </c>
      <c r="AJ9" s="105">
        <v>2.2744509999999996</v>
      </c>
      <c r="AK9" s="105">
        <v>4.711124262999999</v>
      </c>
    </row>
    <row r="11" spans="2:24" ht="12.75">
      <c r="B11" s="93"/>
      <c r="C11" s="93"/>
      <c r="D11" s="93"/>
      <c r="E11" s="92"/>
      <c r="F11" s="92"/>
      <c r="G11" s="92"/>
      <c r="H11" s="92"/>
      <c r="I11" s="92"/>
      <c r="J11" s="92"/>
      <c r="K11" s="92"/>
      <c r="L11" s="92"/>
      <c r="M11" s="92"/>
      <c r="N11" s="92"/>
      <c r="O11" s="92"/>
      <c r="P11" s="92"/>
      <c r="Q11" s="92"/>
      <c r="R11" s="92"/>
      <c r="S11" s="92"/>
      <c r="T11" s="92"/>
      <c r="U11" s="92"/>
      <c r="V11" s="92"/>
      <c r="W11" s="92"/>
      <c r="X11" s="92"/>
    </row>
  </sheetData>
  <sheetProtection/>
  <mergeCells count="1">
    <mergeCell ref="AH1:AI1"/>
  </mergeCells>
  <hyperlinks>
    <hyperlink ref="AH1" location="Tartalom!A1" display="Vissza a tartalomjegyzékre"/>
  </hyperlinks>
  <printOptions/>
  <pageMargins left="0.51" right="0.17" top="1" bottom="1" header="0.5" footer="0.5"/>
  <pageSetup fitToHeight="1" fitToWidth="1" horizontalDpi="600" verticalDpi="600" orientation="landscape" paperSize="9" scale="88" r:id="rId1"/>
</worksheet>
</file>

<file path=xl/worksheets/sheet31.xml><?xml version="1.0" encoding="utf-8"?>
<worksheet xmlns="http://schemas.openxmlformats.org/spreadsheetml/2006/main" xmlns:r="http://schemas.openxmlformats.org/officeDocument/2006/relationships">
  <sheetPr>
    <tabColor rgb="FF00B050"/>
  </sheetPr>
  <dimension ref="A1:AK8"/>
  <sheetViews>
    <sheetView zoomScalePageLayoutView="0" workbookViewId="0" topLeftCell="A1">
      <pane xSplit="1" ySplit="2" topLeftCell="Z3" activePane="bottomRight" state="frozen"/>
      <selection pane="topLeft" activeCell="A1" sqref="A1"/>
      <selection pane="topRight" activeCell="C1" sqref="C1"/>
      <selection pane="bottomLeft" activeCell="A4" sqref="A4"/>
      <selection pane="bottomRight" activeCell="AL9" sqref="AL9"/>
    </sheetView>
  </sheetViews>
  <sheetFormatPr defaultColWidth="9.140625" defaultRowHeight="12.75" outlineLevelCol="1"/>
  <cols>
    <col min="1" max="1" width="28.00390625" style="18" customWidth="1"/>
    <col min="2" max="3" width="9.00390625" style="18" customWidth="1"/>
    <col min="4" max="11" width="9.28125" style="18" customWidth="1"/>
    <col min="12" max="12" width="10.140625" style="18" hidden="1" customWidth="1" outlineLevel="1"/>
    <col min="13" max="13" width="10.00390625" style="18" hidden="1" customWidth="1" outlineLevel="1"/>
    <col min="14" max="14" width="0" style="18" hidden="1" customWidth="1" outlineLevel="1"/>
    <col min="15" max="15" width="9.57421875" style="18" customWidth="1" collapsed="1"/>
    <col min="16" max="18" width="0" style="18" hidden="1" customWidth="1" outlineLevel="1"/>
    <col min="19" max="19" width="9.140625" style="18" customWidth="1" collapsed="1"/>
    <col min="20" max="16384" width="9.140625" style="18" customWidth="1"/>
  </cols>
  <sheetData>
    <row r="1" spans="1:35" ht="65.25" customHeight="1">
      <c r="A1" s="156" t="s">
        <v>476</v>
      </c>
      <c r="N1" s="616"/>
      <c r="O1" s="616"/>
      <c r="R1" s="46"/>
      <c r="S1" s="46"/>
      <c r="T1" s="46"/>
      <c r="U1" s="46"/>
      <c r="V1" s="46"/>
      <c r="AH1" s="616" t="s">
        <v>44</v>
      </c>
      <c r="AI1" s="616"/>
    </row>
    <row r="2" spans="1:37" ht="27" customHeight="1">
      <c r="A2" s="54" t="s">
        <v>2</v>
      </c>
      <c r="B2" s="54" t="s">
        <v>10</v>
      </c>
      <c r="C2" s="54" t="s">
        <v>11</v>
      </c>
      <c r="D2" s="54" t="s">
        <v>12</v>
      </c>
      <c r="E2" s="54" t="s">
        <v>13</v>
      </c>
      <c r="F2" s="54" t="s">
        <v>9</v>
      </c>
      <c r="G2" s="54" t="s">
        <v>14</v>
      </c>
      <c r="H2" s="54" t="s">
        <v>15</v>
      </c>
      <c r="I2" s="54" t="s">
        <v>16</v>
      </c>
      <c r="J2" s="54" t="s">
        <v>70</v>
      </c>
      <c r="K2" s="54" t="s">
        <v>71</v>
      </c>
      <c r="L2" s="54" t="s">
        <v>114</v>
      </c>
      <c r="M2" s="54" t="s">
        <v>115</v>
      </c>
      <c r="N2" s="54" t="s">
        <v>356</v>
      </c>
      <c r="O2" s="54" t="s">
        <v>376</v>
      </c>
      <c r="P2" s="54" t="s">
        <v>419</v>
      </c>
      <c r="Q2" s="54" t="s">
        <v>488</v>
      </c>
      <c r="R2" s="54" t="s">
        <v>505</v>
      </c>
      <c r="S2" s="475" t="s">
        <v>580</v>
      </c>
      <c r="T2" s="54" t="s">
        <v>549</v>
      </c>
      <c r="U2" s="54" t="s">
        <v>581</v>
      </c>
      <c r="V2" s="54" t="s">
        <v>582</v>
      </c>
      <c r="W2" s="54" t="s">
        <v>603</v>
      </c>
      <c r="X2" s="54" t="s">
        <v>619</v>
      </c>
      <c r="Y2" s="54" t="s">
        <v>632</v>
      </c>
      <c r="Z2" s="553" t="s">
        <v>651</v>
      </c>
      <c r="AA2" s="560" t="s">
        <v>667</v>
      </c>
      <c r="AB2" s="564" t="s">
        <v>678</v>
      </c>
      <c r="AC2" s="570" t="s">
        <v>689</v>
      </c>
      <c r="AD2" s="576" t="s">
        <v>705</v>
      </c>
      <c r="AE2" s="579" t="s">
        <v>727</v>
      </c>
      <c r="AF2" s="582" t="s">
        <v>743</v>
      </c>
      <c r="AG2" s="593" t="s">
        <v>767</v>
      </c>
      <c r="AH2" s="595" t="s">
        <v>779</v>
      </c>
      <c r="AI2" s="598" t="s">
        <v>797</v>
      </c>
      <c r="AJ2" s="606" t="s">
        <v>824</v>
      </c>
      <c r="AK2" s="613" t="s">
        <v>850</v>
      </c>
    </row>
    <row r="3" spans="1:37" ht="12.75">
      <c r="A3" s="78" t="s">
        <v>159</v>
      </c>
      <c r="B3" s="233">
        <v>0.597934</v>
      </c>
      <c r="C3" s="76">
        <v>1.624231</v>
      </c>
      <c r="D3" s="76">
        <v>3.39281</v>
      </c>
      <c r="E3" s="76">
        <v>5.5361530000000005</v>
      </c>
      <c r="F3" s="76">
        <v>7.077545</v>
      </c>
      <c r="G3" s="76">
        <v>11.765519</v>
      </c>
      <c r="H3" s="76">
        <v>18.87732</v>
      </c>
      <c r="I3" s="76">
        <v>26.728417</v>
      </c>
      <c r="J3" s="76">
        <v>35.758684</v>
      </c>
      <c r="K3" s="76">
        <v>41.563578</v>
      </c>
      <c r="L3" s="76">
        <v>39.052282999999996</v>
      </c>
      <c r="M3" s="76">
        <v>41.234091</v>
      </c>
      <c r="N3" s="76">
        <v>42.173103999999995</v>
      </c>
      <c r="O3" s="76">
        <v>47.14384699999999</v>
      </c>
      <c r="P3" s="76">
        <v>45.329482000000006</v>
      </c>
      <c r="Q3" s="76">
        <v>47.18129999999999</v>
      </c>
      <c r="R3" s="76">
        <v>48.48158699999998</v>
      </c>
      <c r="S3" s="76">
        <v>51.47374099999998</v>
      </c>
      <c r="T3" s="76">
        <v>49.197309999999995</v>
      </c>
      <c r="U3" s="76">
        <v>50.198975</v>
      </c>
      <c r="V3" s="523">
        <v>50.302179</v>
      </c>
      <c r="W3" s="523">
        <v>52.45844499999999</v>
      </c>
      <c r="X3" s="523">
        <v>50.246968</v>
      </c>
      <c r="Y3" s="523">
        <v>51.401982999999994</v>
      </c>
      <c r="Z3" s="523">
        <v>50.686109</v>
      </c>
      <c r="AA3" s="523">
        <v>52.39889500000001</v>
      </c>
      <c r="AB3" s="523">
        <v>50.490474999999996</v>
      </c>
      <c r="AC3" s="523">
        <v>52.54169800000001</v>
      </c>
      <c r="AD3" s="523">
        <v>53.48216300000001</v>
      </c>
      <c r="AE3" s="523">
        <v>56.764258000000005</v>
      </c>
      <c r="AF3" s="523">
        <v>52.552912000000006</v>
      </c>
      <c r="AG3" s="523">
        <v>53.020365000000005</v>
      </c>
      <c r="AH3" s="523">
        <v>52.130129999999994</v>
      </c>
      <c r="AI3" s="523">
        <v>54.691309</v>
      </c>
      <c r="AJ3" s="523">
        <v>52.65007400000001</v>
      </c>
      <c r="AK3" s="523">
        <v>55.54050046300001</v>
      </c>
    </row>
    <row r="4" spans="1:37" ht="12.75">
      <c r="A4" s="78" t="s">
        <v>160</v>
      </c>
      <c r="B4" s="233">
        <v>0.18107900000000002</v>
      </c>
      <c r="C4" s="76">
        <v>0.304448</v>
      </c>
      <c r="D4" s="76">
        <v>0.535101</v>
      </c>
      <c r="E4" s="76">
        <v>0.623162</v>
      </c>
      <c r="F4" s="76">
        <v>0.664212</v>
      </c>
      <c r="G4" s="76">
        <v>1.0976620000000001</v>
      </c>
      <c r="H4" s="76">
        <v>1.35428</v>
      </c>
      <c r="I4" s="76">
        <v>1.696296</v>
      </c>
      <c r="J4" s="76">
        <v>1.885637</v>
      </c>
      <c r="K4" s="76">
        <v>2.1660019999999998</v>
      </c>
      <c r="L4" s="76">
        <v>1.7486269999999993</v>
      </c>
      <c r="M4" s="76">
        <v>1.796403</v>
      </c>
      <c r="N4" s="76">
        <v>1.7145029999999997</v>
      </c>
      <c r="O4" s="76">
        <v>1.9022649999999999</v>
      </c>
      <c r="P4" s="76">
        <v>1.907369</v>
      </c>
      <c r="Q4" s="76">
        <v>1.9725880000000007</v>
      </c>
      <c r="R4" s="76">
        <v>2.0294869999999996</v>
      </c>
      <c r="S4" s="76">
        <v>2.0604790000000004</v>
      </c>
      <c r="T4" s="76">
        <v>2.2777810000000005</v>
      </c>
      <c r="U4" s="76">
        <v>2.1658450000000014</v>
      </c>
      <c r="V4" s="523">
        <v>2.2240559999999996</v>
      </c>
      <c r="W4" s="523">
        <v>2.6799359999999997</v>
      </c>
      <c r="X4" s="523">
        <v>2.5318559999999994</v>
      </c>
      <c r="Y4" s="523">
        <v>2.5205319999999993</v>
      </c>
      <c r="Z4" s="523">
        <v>2.9541499999999994</v>
      </c>
      <c r="AA4" s="523">
        <v>3.063134999999999</v>
      </c>
      <c r="AB4" s="523">
        <v>3.2463299999999995</v>
      </c>
      <c r="AC4" s="523">
        <v>3.613620999999999</v>
      </c>
      <c r="AD4" s="523">
        <v>3.7470239999999992</v>
      </c>
      <c r="AE4" s="523">
        <v>3.929506</v>
      </c>
      <c r="AF4" s="523">
        <v>3.811064</v>
      </c>
      <c r="AG4" s="523">
        <v>3.966747</v>
      </c>
      <c r="AH4" s="523">
        <v>3.966271</v>
      </c>
      <c r="AI4" s="523">
        <v>4.0947000000000005</v>
      </c>
      <c r="AJ4" s="523">
        <v>3.74693</v>
      </c>
      <c r="AK4" s="523">
        <v>4.136220028</v>
      </c>
    </row>
    <row r="5" spans="1:37" ht="12.75">
      <c r="A5" s="78" t="s">
        <v>161</v>
      </c>
      <c r="B5" s="233">
        <v>0.075131</v>
      </c>
      <c r="C5" s="76">
        <v>0.2872</v>
      </c>
      <c r="D5" s="76">
        <v>0.16452799999999998</v>
      </c>
      <c r="E5" s="76">
        <v>0.18345599999999998</v>
      </c>
      <c r="F5" s="76">
        <v>0.133096</v>
      </c>
      <c r="G5" s="76">
        <v>0.222893</v>
      </c>
      <c r="H5" s="76">
        <v>0.367572</v>
      </c>
      <c r="I5" s="76">
        <v>0.29227499999999995</v>
      </c>
      <c r="J5" s="76">
        <v>0.268138</v>
      </c>
      <c r="K5" s="76">
        <v>0.294067</v>
      </c>
      <c r="L5" s="76">
        <v>0.30723</v>
      </c>
      <c r="M5" s="76">
        <v>0.34085</v>
      </c>
      <c r="N5" s="76">
        <v>0.3654320000000001</v>
      </c>
      <c r="O5" s="76">
        <v>0.37225099999999994</v>
      </c>
      <c r="P5" s="76">
        <v>0.32748599999999994</v>
      </c>
      <c r="Q5" s="76">
        <v>0.29792099999999994</v>
      </c>
      <c r="R5" s="76">
        <v>0.37233399999999994</v>
      </c>
      <c r="S5" s="76">
        <v>0.35661300000000007</v>
      </c>
      <c r="T5" s="76">
        <v>0.3235619999999999</v>
      </c>
      <c r="U5" s="76">
        <v>0.35070099999999993</v>
      </c>
      <c r="V5" s="523">
        <v>0.372207</v>
      </c>
      <c r="W5" s="523">
        <v>0.37103599999999987</v>
      </c>
      <c r="X5" s="523">
        <v>0.38183099999999986</v>
      </c>
      <c r="Y5" s="523">
        <v>0.36269299999999993</v>
      </c>
      <c r="Z5" s="523">
        <v>0.39504899999999993</v>
      </c>
      <c r="AA5" s="523">
        <v>0.3819330000000001</v>
      </c>
      <c r="AB5" s="523">
        <v>0.3994679999999999</v>
      </c>
      <c r="AC5" s="523">
        <v>0.41189800000000004</v>
      </c>
      <c r="AD5" s="523">
        <v>0.43093499999999996</v>
      </c>
      <c r="AE5" s="523">
        <v>0.458672</v>
      </c>
      <c r="AF5" s="523">
        <v>0.452824</v>
      </c>
      <c r="AG5" s="523">
        <v>0.464309</v>
      </c>
      <c r="AH5" s="523">
        <v>0.46519</v>
      </c>
      <c r="AI5" s="523">
        <v>0.492284</v>
      </c>
      <c r="AJ5" s="523">
        <v>0.5051410000000001</v>
      </c>
      <c r="AK5" s="523">
        <v>0.534038771</v>
      </c>
    </row>
    <row r="6" spans="1:37" ht="14.25" customHeight="1">
      <c r="A6" s="153" t="s">
        <v>158</v>
      </c>
      <c r="B6" s="105">
        <v>0.854144</v>
      </c>
      <c r="C6" s="105">
        <v>2.2158789999999997</v>
      </c>
      <c r="D6" s="105">
        <v>4.092439</v>
      </c>
      <c r="E6" s="105">
        <v>6.342771</v>
      </c>
      <c r="F6" s="105">
        <v>7.874853</v>
      </c>
      <c r="G6" s="105">
        <v>13.086074</v>
      </c>
      <c r="H6" s="105">
        <v>20.599172</v>
      </c>
      <c r="I6" s="105">
        <v>28.716988</v>
      </c>
      <c r="J6" s="105">
        <v>37.91245899999999</v>
      </c>
      <c r="K6" s="105">
        <v>44.023647</v>
      </c>
      <c r="L6" s="105">
        <v>41.10814000000001</v>
      </c>
      <c r="M6" s="105">
        <v>43.371344000000015</v>
      </c>
      <c r="N6" s="105">
        <v>44.253039</v>
      </c>
      <c r="O6" s="105">
        <v>49.41836300000003</v>
      </c>
      <c r="P6" s="105">
        <v>47.564337</v>
      </c>
      <c r="Q6" s="105">
        <v>49.45180900000001</v>
      </c>
      <c r="R6" s="105">
        <v>50.883407999999996</v>
      </c>
      <c r="S6" s="105">
        <v>53.89083299999998</v>
      </c>
      <c r="T6" s="105">
        <v>51.79865299999999</v>
      </c>
      <c r="U6" s="105">
        <v>52.715520999999995</v>
      </c>
      <c r="V6" s="516">
        <v>52.89844199999999</v>
      </c>
      <c r="W6" s="516">
        <v>55.50941699999999</v>
      </c>
      <c r="X6" s="516">
        <v>53.16065500000001</v>
      </c>
      <c r="Y6" s="516">
        <v>54.285208</v>
      </c>
      <c r="Z6" s="516">
        <v>54.03530800000001</v>
      </c>
      <c r="AA6" s="516">
        <v>55.84396300000001</v>
      </c>
      <c r="AB6" s="516">
        <v>54.13627300000001</v>
      </c>
      <c r="AC6" s="516">
        <v>56.567217000000014</v>
      </c>
      <c r="AD6" s="516">
        <v>57.660122</v>
      </c>
      <c r="AE6" s="516">
        <v>61.152436</v>
      </c>
      <c r="AF6" s="516">
        <v>56.81679999999999</v>
      </c>
      <c r="AG6" s="516">
        <v>57.451420999999996</v>
      </c>
      <c r="AH6" s="516">
        <v>56.56159100000001</v>
      </c>
      <c r="AI6" s="516">
        <v>59.27829299999999</v>
      </c>
      <c r="AJ6" s="516">
        <v>56.902145</v>
      </c>
      <c r="AK6" s="516">
        <v>60.21075926200001</v>
      </c>
    </row>
    <row r="7" spans="5:11" ht="12.75">
      <c r="E7" s="185"/>
      <c r="F7" s="232"/>
      <c r="G7" s="232"/>
      <c r="H7" s="232"/>
      <c r="I7" s="232"/>
      <c r="J7" s="232"/>
      <c r="K7" s="232"/>
    </row>
    <row r="8" spans="2:24" ht="12.75">
      <c r="B8" s="92"/>
      <c r="C8" s="92"/>
      <c r="D8" s="92"/>
      <c r="E8" s="92"/>
      <c r="F8" s="92"/>
      <c r="G8" s="92"/>
      <c r="H8" s="92"/>
      <c r="I8" s="92"/>
      <c r="J8" s="92"/>
      <c r="K8" s="92"/>
      <c r="L8" s="92"/>
      <c r="M8" s="92"/>
      <c r="N8" s="92"/>
      <c r="O8" s="92"/>
      <c r="P8" s="92"/>
      <c r="Q8" s="92"/>
      <c r="R8" s="92"/>
      <c r="S8" s="92"/>
      <c r="T8" s="92"/>
      <c r="U8" s="92"/>
      <c r="V8" s="92"/>
      <c r="W8" s="92"/>
      <c r="X8" s="92"/>
    </row>
  </sheetData>
  <sheetProtection/>
  <mergeCells count="2">
    <mergeCell ref="N1:O1"/>
    <mergeCell ref="AH1:AI1"/>
  </mergeCells>
  <hyperlinks>
    <hyperlink ref="AH1" location="Tartalom!A1" display="Vissza a tartalomjegyzékre"/>
  </hyperlinks>
  <printOptions/>
  <pageMargins left="0.46" right="0.2362204724409449" top="0.984251968503937" bottom="0.984251968503937" header="0.5118110236220472" footer="0.5118110236220472"/>
  <pageSetup horizontalDpi="600" verticalDpi="600" orientation="landscape" paperSize="9" scale="92" r:id="rId1"/>
</worksheet>
</file>

<file path=xl/worksheets/sheet32.xml><?xml version="1.0" encoding="utf-8"?>
<worksheet xmlns="http://schemas.openxmlformats.org/spreadsheetml/2006/main" xmlns:r="http://schemas.openxmlformats.org/officeDocument/2006/relationships">
  <sheetPr>
    <tabColor rgb="FF00B050"/>
  </sheetPr>
  <dimension ref="A1:AK72"/>
  <sheetViews>
    <sheetView workbookViewId="0" topLeftCell="I1">
      <pane xSplit="1" ySplit="2" topLeftCell="AA3" activePane="bottomRight" state="frozen"/>
      <selection pane="topLeft" activeCell="I1" sqref="I1"/>
      <selection pane="topRight" activeCell="J1" sqref="J1"/>
      <selection pane="bottomLeft" activeCell="I4" sqref="I4"/>
      <selection pane="bottomRight" activeCell="AN13" sqref="AN13"/>
    </sheetView>
  </sheetViews>
  <sheetFormatPr defaultColWidth="9.140625" defaultRowHeight="12.75" outlineLevelCol="1"/>
  <cols>
    <col min="1" max="1" width="3.8515625" style="374" customWidth="1"/>
    <col min="2" max="2" width="55.140625" style="260" customWidth="1"/>
    <col min="3" max="3" width="4.8515625" style="225" customWidth="1"/>
    <col min="4" max="4" width="40.8515625" style="18" customWidth="1"/>
    <col min="5" max="5" width="7.28125" style="132" customWidth="1"/>
    <col min="6" max="6" width="6.7109375" style="132" customWidth="1"/>
    <col min="7" max="7" width="2.7109375" style="251" customWidth="1"/>
    <col min="8" max="8" width="4.7109375" style="374" customWidth="1"/>
    <col min="9" max="9" width="40.8515625" style="260" customWidth="1"/>
    <col min="10" max="10" width="10.00390625" style="132" hidden="1" customWidth="1" outlineLevel="1"/>
    <col min="11" max="11" width="11.421875" style="132" hidden="1" customWidth="1" outlineLevel="1"/>
    <col min="12" max="12" width="10.421875" style="132" hidden="1" customWidth="1" outlineLevel="1"/>
    <col min="13" max="13" width="9.140625" style="132" hidden="1" customWidth="1" outlineLevel="1"/>
    <col min="14" max="14" width="10.00390625" style="132" hidden="1" customWidth="1" outlineLevel="1"/>
    <col min="15" max="15" width="8.421875" style="132" customWidth="1" collapsed="1"/>
    <col min="16" max="21" width="9.140625" style="132" customWidth="1"/>
    <col min="22" max="24" width="8.421875" style="132" customWidth="1"/>
    <col min="25" max="26" width="8.7109375" style="132" customWidth="1"/>
    <col min="27" max="37" width="9.00390625" style="132" customWidth="1"/>
    <col min="38" max="16384" width="9.140625" style="132" customWidth="1"/>
  </cols>
  <sheetData>
    <row r="1" spans="1:35" s="18" customFormat="1" ht="46.5" customHeight="1" thickBot="1">
      <c r="A1" s="622" t="s">
        <v>344</v>
      </c>
      <c r="B1" s="623"/>
      <c r="C1" s="315"/>
      <c r="D1" s="248" t="s">
        <v>497</v>
      </c>
      <c r="E1" s="624"/>
      <c r="F1" s="625"/>
      <c r="G1" s="626"/>
      <c r="H1" s="620" t="s">
        <v>654</v>
      </c>
      <c r="I1" s="621"/>
      <c r="J1" s="484"/>
      <c r="K1" s="26"/>
      <c r="O1" s="483"/>
      <c r="R1" s="483"/>
      <c r="S1" s="131"/>
      <c r="T1" s="131"/>
      <c r="U1" s="131"/>
      <c r="W1" s="561"/>
      <c r="Y1" s="561"/>
      <c r="Z1" s="561"/>
      <c r="AH1" s="627" t="s">
        <v>44</v>
      </c>
      <c r="AI1" s="627"/>
    </row>
    <row r="2" spans="1:37" ht="45" customHeight="1">
      <c r="A2" s="541" t="s">
        <v>254</v>
      </c>
      <c r="B2" s="304" t="s">
        <v>2</v>
      </c>
      <c r="C2" s="304" t="s">
        <v>385</v>
      </c>
      <c r="D2" s="304" t="s">
        <v>384</v>
      </c>
      <c r="E2" s="304" t="s">
        <v>16</v>
      </c>
      <c r="F2" s="394" t="s">
        <v>70</v>
      </c>
      <c r="G2" s="387"/>
      <c r="H2" s="540" t="s">
        <v>254</v>
      </c>
      <c r="I2" s="539" t="s">
        <v>2</v>
      </c>
      <c r="J2" s="304" t="s">
        <v>71</v>
      </c>
      <c r="K2" s="304" t="s">
        <v>113</v>
      </c>
      <c r="L2" s="304" t="s">
        <v>162</v>
      </c>
      <c r="M2" s="304" t="s">
        <v>361</v>
      </c>
      <c r="N2" s="304" t="s">
        <v>378</v>
      </c>
      <c r="O2" s="304" t="s">
        <v>484</v>
      </c>
      <c r="P2" s="304" t="s">
        <v>420</v>
      </c>
      <c r="Q2" s="304" t="s">
        <v>489</v>
      </c>
      <c r="R2" s="304" t="s">
        <v>506</v>
      </c>
      <c r="S2" s="304" t="s">
        <v>535</v>
      </c>
      <c r="T2" s="304" t="s">
        <v>550</v>
      </c>
      <c r="U2" s="304" t="s">
        <v>565</v>
      </c>
      <c r="V2" s="304" t="s">
        <v>574</v>
      </c>
      <c r="W2" s="304" t="s">
        <v>601</v>
      </c>
      <c r="X2" s="304" t="s">
        <v>620</v>
      </c>
      <c r="Y2" s="304" t="s">
        <v>633</v>
      </c>
      <c r="Z2" s="558" t="s">
        <v>647</v>
      </c>
      <c r="AA2" s="559" t="s">
        <v>664</v>
      </c>
      <c r="AB2" s="304" t="s">
        <v>679</v>
      </c>
      <c r="AC2" s="569" t="s">
        <v>690</v>
      </c>
      <c r="AD2" s="575" t="s">
        <v>702</v>
      </c>
      <c r="AE2" s="578" t="s">
        <v>723</v>
      </c>
      <c r="AF2" s="583" t="s">
        <v>744</v>
      </c>
      <c r="AG2" s="592" t="s">
        <v>768</v>
      </c>
      <c r="AH2" s="594" t="s">
        <v>773</v>
      </c>
      <c r="AI2" s="599" t="s">
        <v>789</v>
      </c>
      <c r="AJ2" s="609" t="s">
        <v>824</v>
      </c>
      <c r="AK2" s="612" t="s">
        <v>842</v>
      </c>
    </row>
    <row r="3" spans="1:37" ht="12.75">
      <c r="A3" s="369" t="s">
        <v>255</v>
      </c>
      <c r="B3" s="303" t="s">
        <v>163</v>
      </c>
      <c r="C3" s="375" t="s">
        <v>255</v>
      </c>
      <c r="D3" s="249" t="s">
        <v>386</v>
      </c>
      <c r="E3" s="237">
        <v>2.76165</v>
      </c>
      <c r="F3" s="250">
        <v>4.867118999999999</v>
      </c>
      <c r="G3" s="386"/>
      <c r="H3" s="380" t="s">
        <v>255</v>
      </c>
      <c r="I3" s="256" t="s">
        <v>164</v>
      </c>
      <c r="J3" s="479">
        <v>29.978108</v>
      </c>
      <c r="K3" s="313">
        <v>8.899218</v>
      </c>
      <c r="L3" s="313">
        <v>18.205930999999996</v>
      </c>
      <c r="M3" s="313">
        <v>27.559991999999998</v>
      </c>
      <c r="N3" s="313">
        <v>38.510360999999996</v>
      </c>
      <c r="O3" s="313">
        <v>38.678906000000005</v>
      </c>
      <c r="P3" s="313">
        <v>11.971666999999998</v>
      </c>
      <c r="Q3" s="313">
        <v>23.973690999999995</v>
      </c>
      <c r="R3" s="313">
        <v>36.23035999999999</v>
      </c>
      <c r="S3" s="313">
        <v>49.89556999999999</v>
      </c>
      <c r="T3" s="313">
        <v>13.051206000000002</v>
      </c>
      <c r="U3" s="313">
        <v>26.749324</v>
      </c>
      <c r="V3" s="313">
        <v>39.831447</v>
      </c>
      <c r="W3" s="313">
        <v>54.96074900000001</v>
      </c>
      <c r="X3" s="313">
        <v>13.912623</v>
      </c>
      <c r="Y3" s="313">
        <v>26.968218</v>
      </c>
      <c r="Z3" s="313">
        <v>39.711196</v>
      </c>
      <c r="AA3" s="313">
        <v>54.669579</v>
      </c>
      <c r="AB3" s="313">
        <v>13.379276</v>
      </c>
      <c r="AC3" s="313">
        <v>26.807171000000004</v>
      </c>
      <c r="AD3" s="313">
        <v>40.115816</v>
      </c>
      <c r="AE3" s="313">
        <v>55.53775</v>
      </c>
      <c r="AF3" s="313">
        <v>14.348247999999998</v>
      </c>
      <c r="AG3" s="313">
        <v>27.954271143999996</v>
      </c>
      <c r="AH3" s="313">
        <v>41.26292597999999</v>
      </c>
      <c r="AI3" s="313">
        <v>56.083756859</v>
      </c>
      <c r="AJ3" s="313">
        <v>26.598188</v>
      </c>
      <c r="AK3" s="313">
        <v>54.787364512</v>
      </c>
    </row>
    <row r="4" spans="1:37" ht="27" customHeight="1">
      <c r="A4" s="370" t="s">
        <v>257</v>
      </c>
      <c r="B4" s="303" t="s">
        <v>165</v>
      </c>
      <c r="C4" s="375" t="s">
        <v>257</v>
      </c>
      <c r="D4" s="234" t="s">
        <v>387</v>
      </c>
      <c r="E4" s="235">
        <v>0.0050149999999999995</v>
      </c>
      <c r="F4" s="236">
        <v>0.00594</v>
      </c>
      <c r="G4" s="386"/>
      <c r="H4" s="381" t="s">
        <v>311</v>
      </c>
      <c r="I4" s="257" t="s">
        <v>166</v>
      </c>
      <c r="J4" s="480">
        <v>4.802517000000002</v>
      </c>
      <c r="K4" s="237">
        <v>1.3650279999999992</v>
      </c>
      <c r="L4" s="237">
        <v>2.8725349999999996</v>
      </c>
      <c r="M4" s="237">
        <v>4.268069999999999</v>
      </c>
      <c r="N4" s="237">
        <v>6.085639999999999</v>
      </c>
      <c r="O4" s="237">
        <v>6.116338</v>
      </c>
      <c r="P4" s="235">
        <v>1.776224</v>
      </c>
      <c r="Q4" s="235">
        <v>3.6415349999999997</v>
      </c>
      <c r="R4" s="235">
        <v>5.435244999999999</v>
      </c>
      <c r="S4" s="235">
        <v>7.605909999999999</v>
      </c>
      <c r="T4" s="235">
        <v>1.9639750000000005</v>
      </c>
      <c r="U4" s="235">
        <v>4.130946</v>
      </c>
      <c r="V4" s="235">
        <v>6.051323</v>
      </c>
      <c r="W4" s="235">
        <v>8.557045</v>
      </c>
      <c r="X4" s="235">
        <v>2.203401</v>
      </c>
      <c r="Y4" s="235">
        <v>4.502646</v>
      </c>
      <c r="Z4" s="235">
        <v>6.607635</v>
      </c>
      <c r="AA4" s="235">
        <v>9.282768</v>
      </c>
      <c r="AB4" s="235">
        <v>2.34296</v>
      </c>
      <c r="AC4" s="235">
        <v>4.7664089999999995</v>
      </c>
      <c r="AD4" s="235">
        <v>6.996449999999999</v>
      </c>
      <c r="AE4" s="235">
        <v>9.849172</v>
      </c>
      <c r="AF4" s="235">
        <v>2.678904</v>
      </c>
      <c r="AG4" s="235">
        <v>5.268479756000001</v>
      </c>
      <c r="AH4" s="235">
        <v>7.542103801000001</v>
      </c>
      <c r="AI4" s="235">
        <v>10.445644009</v>
      </c>
      <c r="AJ4" s="235">
        <v>5.134628000000001</v>
      </c>
      <c r="AK4" s="235">
        <v>10.795270236</v>
      </c>
    </row>
    <row r="5" spans="1:37" ht="12.75">
      <c r="A5" s="371" t="s">
        <v>261</v>
      </c>
      <c r="B5" s="367" t="s">
        <v>167</v>
      </c>
      <c r="C5" s="376" t="s">
        <v>261</v>
      </c>
      <c r="D5" s="238" t="s">
        <v>388</v>
      </c>
      <c r="E5" s="235">
        <v>0.045759999999999995</v>
      </c>
      <c r="F5" s="236">
        <v>0.06977199999999999</v>
      </c>
      <c r="G5" s="386"/>
      <c r="H5" s="381" t="s">
        <v>312</v>
      </c>
      <c r="I5" s="257" t="s">
        <v>168</v>
      </c>
      <c r="J5" s="481">
        <v>0.003147</v>
      </c>
      <c r="K5" s="235">
        <v>0.000341</v>
      </c>
      <c r="L5" s="235">
        <v>0.001032</v>
      </c>
      <c r="M5" s="235">
        <v>0.0016740000000000001</v>
      </c>
      <c r="N5" s="235">
        <v>0.003059</v>
      </c>
      <c r="O5" s="235">
        <v>0.003061</v>
      </c>
      <c r="P5" s="235">
        <v>0.0006230000000000001</v>
      </c>
      <c r="Q5" s="235">
        <v>0.0010450000000000001</v>
      </c>
      <c r="R5" s="235">
        <v>0.0015840000000000001</v>
      </c>
      <c r="S5" s="235">
        <v>0.001711</v>
      </c>
      <c r="T5" s="235">
        <v>0.00021</v>
      </c>
      <c r="U5" s="235">
        <v>0.0008760000000000002</v>
      </c>
      <c r="V5" s="235">
        <v>0.0015700000000000002</v>
      </c>
      <c r="W5" s="235">
        <v>0.0034249999999999997</v>
      </c>
      <c r="X5" s="235">
        <v>0.0012010000000000002</v>
      </c>
      <c r="Y5" s="235">
        <v>0.002659</v>
      </c>
      <c r="Z5" s="235">
        <v>0.0037689999999999998</v>
      </c>
      <c r="AA5" s="235">
        <v>0.006404</v>
      </c>
      <c r="AB5" s="235">
        <v>0.002747</v>
      </c>
      <c r="AC5" s="235">
        <v>0.004758</v>
      </c>
      <c r="AD5" s="235">
        <v>0.00737</v>
      </c>
      <c r="AE5" s="235">
        <v>0.009545</v>
      </c>
      <c r="AF5" s="235">
        <v>0.0025079999999999994</v>
      </c>
      <c r="AG5" s="235">
        <v>0.004773999999999999</v>
      </c>
      <c r="AH5" s="235">
        <v>0.005847999999999999</v>
      </c>
      <c r="AI5" s="235">
        <v>0.006791999999999999</v>
      </c>
      <c r="AJ5" s="235">
        <v>0.002798</v>
      </c>
      <c r="AK5" s="235">
        <v>0.006601545</v>
      </c>
    </row>
    <row r="6" spans="1:37" ht="25.5">
      <c r="A6" s="371" t="s">
        <v>265</v>
      </c>
      <c r="B6" s="303" t="s">
        <v>169</v>
      </c>
      <c r="C6" s="376" t="s">
        <v>265</v>
      </c>
      <c r="D6" s="234" t="s">
        <v>389</v>
      </c>
      <c r="E6" s="235">
        <v>0.057604</v>
      </c>
      <c r="F6" s="236">
        <v>0.08045999999999999</v>
      </c>
      <c r="G6" s="386"/>
      <c r="H6" s="381" t="s">
        <v>313</v>
      </c>
      <c r="I6" s="257" t="s">
        <v>170</v>
      </c>
      <c r="J6" s="481">
        <v>0.40927099999999994</v>
      </c>
      <c r="K6" s="235">
        <v>0.06119800000000001</v>
      </c>
      <c r="L6" s="235">
        <v>0.13075800000000004</v>
      </c>
      <c r="M6" s="235">
        <v>0.211733</v>
      </c>
      <c r="N6" s="235">
        <v>0.29274</v>
      </c>
      <c r="O6" s="235">
        <v>0.29183600000000004</v>
      </c>
      <c r="P6" s="235">
        <v>0.08750800000000002</v>
      </c>
      <c r="Q6" s="235">
        <v>0.174136</v>
      </c>
      <c r="R6" s="235">
        <v>0.285187</v>
      </c>
      <c r="S6" s="235">
        <v>0.387368</v>
      </c>
      <c r="T6" s="235">
        <v>0.09981200000000001</v>
      </c>
      <c r="U6" s="235">
        <v>0.189405</v>
      </c>
      <c r="V6" s="235">
        <v>0.28668299999999997</v>
      </c>
      <c r="W6" s="235">
        <v>0.374154</v>
      </c>
      <c r="X6" s="235">
        <v>0.098547</v>
      </c>
      <c r="Y6" s="235">
        <v>0.19134099999999998</v>
      </c>
      <c r="Z6" s="235">
        <v>0.29903799999999997</v>
      </c>
      <c r="AA6" s="235">
        <v>0.41136199999999995</v>
      </c>
      <c r="AB6" s="235">
        <v>0.09548</v>
      </c>
      <c r="AC6" s="235">
        <v>0.17468999999999998</v>
      </c>
      <c r="AD6" s="235">
        <v>0.254534</v>
      </c>
      <c r="AE6" s="235">
        <v>0.342821</v>
      </c>
      <c r="AF6" s="235">
        <v>0.084096</v>
      </c>
      <c r="AG6" s="235">
        <v>0.16559289000000002</v>
      </c>
      <c r="AH6" s="235">
        <v>0.24321739</v>
      </c>
      <c r="AI6" s="235">
        <v>0.33699869</v>
      </c>
      <c r="AJ6" s="235">
        <v>0.16891499999999998</v>
      </c>
      <c r="AK6" s="235">
        <v>0.355138017</v>
      </c>
    </row>
    <row r="7" spans="1:37" ht="54.75" customHeight="1">
      <c r="A7" s="371" t="s">
        <v>268</v>
      </c>
      <c r="B7" s="367" t="s">
        <v>532</v>
      </c>
      <c r="C7" s="376" t="s">
        <v>268</v>
      </c>
      <c r="D7" s="234" t="s">
        <v>390</v>
      </c>
      <c r="E7" s="235">
        <v>0.060888</v>
      </c>
      <c r="F7" s="236">
        <v>0.095289</v>
      </c>
      <c r="G7" s="386"/>
      <c r="H7" s="381" t="s">
        <v>314</v>
      </c>
      <c r="I7" s="253" t="s">
        <v>171</v>
      </c>
      <c r="J7" s="481">
        <v>0.041742999999999995</v>
      </c>
      <c r="K7" s="235">
        <v>0.018340999999999993</v>
      </c>
      <c r="L7" s="235">
        <v>0.036687</v>
      </c>
      <c r="M7" s="235">
        <v>0.07041700000000001</v>
      </c>
      <c r="N7" s="235">
        <v>0.092283</v>
      </c>
      <c r="O7" s="235">
        <v>0.092262</v>
      </c>
      <c r="P7" s="235">
        <v>0.024541000000000007</v>
      </c>
      <c r="Q7" s="235">
        <v>0.04671900000000001</v>
      </c>
      <c r="R7" s="235">
        <v>0.08446400000000001</v>
      </c>
      <c r="S7" s="235">
        <v>0.10640900000000002</v>
      </c>
      <c r="T7" s="235">
        <v>0.020738</v>
      </c>
      <c r="U7" s="235">
        <v>0.040791999999999995</v>
      </c>
      <c r="V7" s="235">
        <v>0.06719</v>
      </c>
      <c r="W7" s="235">
        <v>0.089996</v>
      </c>
      <c r="X7" s="235">
        <v>0.017692</v>
      </c>
      <c r="Y7" s="235">
        <v>0.034401</v>
      </c>
      <c r="Z7" s="235">
        <v>0.068383</v>
      </c>
      <c r="AA7" s="235">
        <v>0.089078</v>
      </c>
      <c r="AB7" s="235">
        <v>0.00999</v>
      </c>
      <c r="AC7" s="235">
        <v>0.01128</v>
      </c>
      <c r="AD7" s="235">
        <v>0.011716</v>
      </c>
      <c r="AE7" s="235">
        <v>0.012115</v>
      </c>
      <c r="AF7" s="242" t="s">
        <v>551</v>
      </c>
      <c r="AG7" s="242" t="s">
        <v>551</v>
      </c>
      <c r="AH7" s="242" t="s">
        <v>551</v>
      </c>
      <c r="AI7" s="242" t="s">
        <v>551</v>
      </c>
      <c r="AJ7" s="242" t="s">
        <v>551</v>
      </c>
      <c r="AK7" s="242" t="s">
        <v>551</v>
      </c>
    </row>
    <row r="8" spans="1:37" ht="25.5">
      <c r="A8" s="371" t="s">
        <v>272</v>
      </c>
      <c r="B8" s="367" t="s">
        <v>172</v>
      </c>
      <c r="C8" s="376" t="s">
        <v>272</v>
      </c>
      <c r="D8" s="238" t="s">
        <v>391</v>
      </c>
      <c r="E8" s="239">
        <v>1.453099</v>
      </c>
      <c r="F8" s="240">
        <v>1.5321910000000003</v>
      </c>
      <c r="G8" s="386"/>
      <c r="H8" s="381" t="s">
        <v>315</v>
      </c>
      <c r="I8" s="253" t="s">
        <v>173</v>
      </c>
      <c r="J8" s="481">
        <v>0.000108</v>
      </c>
      <c r="K8" s="239">
        <v>0.00019800000000000002</v>
      </c>
      <c r="L8" s="239">
        <v>0.000208</v>
      </c>
      <c r="M8" s="239">
        <v>0.000178</v>
      </c>
      <c r="N8" s="239">
        <v>0.00020099999999999998</v>
      </c>
      <c r="O8" s="239">
        <v>0.000189</v>
      </c>
      <c r="P8" s="239">
        <v>8.5E-05</v>
      </c>
      <c r="Q8" s="239">
        <v>0.000186</v>
      </c>
      <c r="R8" s="239">
        <v>0.00019600000000000002</v>
      </c>
      <c r="S8" s="239">
        <v>0.00019600000000000002</v>
      </c>
      <c r="T8" s="239">
        <v>4.0999999999999994E-05</v>
      </c>
      <c r="U8" s="239">
        <v>4.0999999999999994E-05</v>
      </c>
      <c r="V8" s="239">
        <v>8.7E-05</v>
      </c>
      <c r="W8" s="239">
        <v>0.00042100000000000004</v>
      </c>
      <c r="X8" s="239">
        <v>3.8E-05</v>
      </c>
      <c r="Y8" s="239">
        <v>9.6E-05</v>
      </c>
      <c r="Z8" s="239">
        <v>0.00020899999999999998</v>
      </c>
      <c r="AA8" s="239">
        <v>0.000338</v>
      </c>
      <c r="AB8" s="239">
        <v>0.00031</v>
      </c>
      <c r="AC8" s="239">
        <v>0.000413</v>
      </c>
      <c r="AD8" s="239">
        <v>0.000485</v>
      </c>
      <c r="AE8" s="239">
        <v>0.000643</v>
      </c>
      <c r="AF8" s="239">
        <v>0.00022999999999999998</v>
      </c>
      <c r="AG8" s="239">
        <v>0.000292</v>
      </c>
      <c r="AH8" s="239">
        <v>0.00039999999999999996</v>
      </c>
      <c r="AI8" s="239">
        <v>0.0004919999999999999</v>
      </c>
      <c r="AJ8" s="239">
        <v>3.2E-05</v>
      </c>
      <c r="AK8" s="239">
        <v>0.000124</v>
      </c>
    </row>
    <row r="9" spans="1:37" ht="25.5">
      <c r="A9" s="371" t="s">
        <v>276</v>
      </c>
      <c r="B9" s="367" t="s">
        <v>174</v>
      </c>
      <c r="C9" s="376" t="s">
        <v>276</v>
      </c>
      <c r="D9" s="238" t="s">
        <v>392</v>
      </c>
      <c r="E9" s="235">
        <v>0.007288</v>
      </c>
      <c r="F9" s="236">
        <v>0.00943</v>
      </c>
      <c r="G9" s="386"/>
      <c r="H9" s="381" t="s">
        <v>316</v>
      </c>
      <c r="I9" s="254" t="s">
        <v>175</v>
      </c>
      <c r="J9" s="481">
        <v>3.6E-05</v>
      </c>
      <c r="K9" s="239">
        <v>0</v>
      </c>
      <c r="L9" s="239">
        <v>4E-06</v>
      </c>
      <c r="M9" s="235">
        <v>4E-06</v>
      </c>
      <c r="N9" s="235">
        <v>2.7E-05</v>
      </c>
      <c r="O9" s="235">
        <v>2.7E-05</v>
      </c>
      <c r="P9" s="235">
        <v>8.5E-05</v>
      </c>
      <c r="Q9" s="235">
        <v>8.5E-05</v>
      </c>
      <c r="R9" s="235">
        <v>8.5E-05</v>
      </c>
      <c r="S9" s="235">
        <v>8.5E-05</v>
      </c>
      <c r="T9" s="235">
        <v>2.7999999999999996E-05</v>
      </c>
      <c r="U9" s="235">
        <v>2.7999999999999996E-05</v>
      </c>
      <c r="V9" s="235">
        <v>2.7999999999999996E-05</v>
      </c>
      <c r="W9" s="235">
        <v>0.000126</v>
      </c>
      <c r="X9" s="235">
        <v>7E-06</v>
      </c>
      <c r="Y9" s="235">
        <v>2.9E-05</v>
      </c>
      <c r="Z9" s="235">
        <v>4.4E-05</v>
      </c>
      <c r="AA9" s="235">
        <v>5.1E-05</v>
      </c>
      <c r="AB9" s="235">
        <v>4.4E-05</v>
      </c>
      <c r="AC9" s="235">
        <v>4.4E-05</v>
      </c>
      <c r="AD9" s="235">
        <v>4.4E-05</v>
      </c>
      <c r="AE9" s="235">
        <v>4.4E-05</v>
      </c>
      <c r="AF9" s="235">
        <v>3E-06</v>
      </c>
      <c r="AG9" s="235">
        <v>1.9E-05</v>
      </c>
      <c r="AH9" s="235">
        <v>1.9E-05</v>
      </c>
      <c r="AI9" s="235">
        <v>4.9E-05</v>
      </c>
      <c r="AJ9" s="235">
        <v>1.1E-05</v>
      </c>
      <c r="AK9" s="235">
        <v>1.1E-05</v>
      </c>
    </row>
    <row r="10" spans="1:37" ht="38.25">
      <c r="A10" s="371" t="s">
        <v>280</v>
      </c>
      <c r="B10" s="367" t="s">
        <v>176</v>
      </c>
      <c r="C10" s="376" t="s">
        <v>280</v>
      </c>
      <c r="D10" s="238" t="s">
        <v>393</v>
      </c>
      <c r="E10" s="235">
        <v>0.637328</v>
      </c>
      <c r="F10" s="236">
        <v>0.804534</v>
      </c>
      <c r="G10" s="386"/>
      <c r="H10" s="381" t="s">
        <v>317</v>
      </c>
      <c r="I10" s="254" t="s">
        <v>177</v>
      </c>
      <c r="J10" s="481">
        <v>7.2E-05</v>
      </c>
      <c r="K10" s="239">
        <v>0.000194</v>
      </c>
      <c r="L10" s="239">
        <v>0.00020400000000000003</v>
      </c>
      <c r="M10" s="239">
        <v>0.00017400000000000003</v>
      </c>
      <c r="N10" s="239">
        <v>0.00017400000000000003</v>
      </c>
      <c r="O10" s="239">
        <v>0.000162</v>
      </c>
      <c r="P10" s="239">
        <v>0</v>
      </c>
      <c r="Q10" s="239">
        <v>0.00010099999999999999</v>
      </c>
      <c r="R10" s="239">
        <v>0.00011099999999999999</v>
      </c>
      <c r="S10" s="239">
        <v>0.00011099999999999999</v>
      </c>
      <c r="T10" s="239">
        <v>1.3000000000000001E-05</v>
      </c>
      <c r="U10" s="239">
        <v>1.3000000000000001E-05</v>
      </c>
      <c r="V10" s="239">
        <v>5.9E-05</v>
      </c>
      <c r="W10" s="239">
        <v>0.000295</v>
      </c>
      <c r="X10" s="239">
        <v>3.1E-05</v>
      </c>
      <c r="Y10" s="239">
        <v>6.7E-05</v>
      </c>
      <c r="Z10" s="239">
        <v>0.000165</v>
      </c>
      <c r="AA10" s="239">
        <v>0.000287</v>
      </c>
      <c r="AB10" s="239">
        <v>0.000266</v>
      </c>
      <c r="AC10" s="239">
        <v>0.000369</v>
      </c>
      <c r="AD10" s="239">
        <v>0.00044100000000000004</v>
      </c>
      <c r="AE10" s="239">
        <v>0.000599</v>
      </c>
      <c r="AF10" s="239">
        <v>0.000227</v>
      </c>
      <c r="AG10" s="239">
        <v>0.00027299999999999997</v>
      </c>
      <c r="AH10" s="239">
        <v>0.00038099999999999994</v>
      </c>
      <c r="AI10" s="239">
        <v>0.0004429999999999999</v>
      </c>
      <c r="AJ10" s="239">
        <v>2.1E-05</v>
      </c>
      <c r="AK10" s="239">
        <v>0.000113</v>
      </c>
    </row>
    <row r="11" spans="1:37" ht="51">
      <c r="A11" s="371" t="s">
        <v>284</v>
      </c>
      <c r="B11" s="303" t="s">
        <v>178</v>
      </c>
      <c r="C11" s="376" t="s">
        <v>284</v>
      </c>
      <c r="D11" s="241" t="s">
        <v>394</v>
      </c>
      <c r="E11" s="235">
        <v>2.624507</v>
      </c>
      <c r="F11" s="236">
        <v>3.1500570000000003</v>
      </c>
      <c r="G11" s="386"/>
      <c r="H11" s="381" t="s">
        <v>286</v>
      </c>
      <c r="I11" s="257" t="s">
        <v>179</v>
      </c>
      <c r="J11" s="481">
        <v>0.039481</v>
      </c>
      <c r="K11" s="239">
        <v>0</v>
      </c>
      <c r="L11" s="239">
        <v>0.000283</v>
      </c>
      <c r="M11" s="235">
        <v>0.000375</v>
      </c>
      <c r="N11" s="235">
        <v>0.000768</v>
      </c>
      <c r="O11" s="235">
        <v>0.000862</v>
      </c>
      <c r="P11" s="235">
        <v>7.099999999999999E-05</v>
      </c>
      <c r="Q11" s="235">
        <v>0.000185</v>
      </c>
      <c r="R11" s="235">
        <v>0.000324</v>
      </c>
      <c r="S11" s="235">
        <v>0.000465</v>
      </c>
      <c r="T11" s="235">
        <v>7.4E-05</v>
      </c>
      <c r="U11" s="235">
        <v>0.000175</v>
      </c>
      <c r="V11" s="235">
        <v>0.000593</v>
      </c>
      <c r="W11" s="235">
        <v>0.000945</v>
      </c>
      <c r="X11" s="235">
        <v>7.3E-05</v>
      </c>
      <c r="Y11" s="235">
        <v>0.000518</v>
      </c>
      <c r="Z11" s="235">
        <v>0.000745</v>
      </c>
      <c r="AA11" s="235">
        <v>0.000962</v>
      </c>
      <c r="AB11" s="235">
        <v>0.000404</v>
      </c>
      <c r="AC11" s="235">
        <v>0.001571</v>
      </c>
      <c r="AD11" s="235">
        <v>0.001751</v>
      </c>
      <c r="AE11" s="235">
        <v>0.001751</v>
      </c>
      <c r="AF11" s="235">
        <v>0.000311</v>
      </c>
      <c r="AG11" s="235">
        <v>0.000509</v>
      </c>
      <c r="AH11" s="235">
        <v>0.000509</v>
      </c>
      <c r="AI11" s="235">
        <v>0.00051</v>
      </c>
      <c r="AJ11" s="235">
        <v>0.001396</v>
      </c>
      <c r="AK11" s="235">
        <v>0.0016320000000000002</v>
      </c>
    </row>
    <row r="12" spans="1:37" ht="12.75">
      <c r="A12" s="371" t="s">
        <v>288</v>
      </c>
      <c r="B12" s="367" t="s">
        <v>180</v>
      </c>
      <c r="C12" s="376" t="s">
        <v>288</v>
      </c>
      <c r="D12" s="238" t="s">
        <v>395</v>
      </c>
      <c r="E12" s="235">
        <v>2.9E-05</v>
      </c>
      <c r="F12" s="236">
        <v>9E-06</v>
      </c>
      <c r="G12" s="386"/>
      <c r="H12" s="381" t="s">
        <v>318</v>
      </c>
      <c r="I12" s="257" t="s">
        <v>181</v>
      </c>
      <c r="J12" s="481">
        <v>1.1705590000000001</v>
      </c>
      <c r="K12" s="235">
        <v>0.2974089999999999</v>
      </c>
      <c r="L12" s="235">
        <v>0.614662</v>
      </c>
      <c r="M12" s="235">
        <v>0.894692</v>
      </c>
      <c r="N12" s="235">
        <v>1.2185549999999998</v>
      </c>
      <c r="O12" s="235">
        <v>1.2176790000000002</v>
      </c>
      <c r="P12" s="235">
        <v>0.45907699999999996</v>
      </c>
      <c r="Q12" s="235">
        <v>0.8918489999999999</v>
      </c>
      <c r="R12" s="235">
        <v>1.2904509999999998</v>
      </c>
      <c r="S12" s="235">
        <v>1.728359</v>
      </c>
      <c r="T12" s="235">
        <v>0.5323079999999999</v>
      </c>
      <c r="U12" s="235">
        <v>1.0658399999999997</v>
      </c>
      <c r="V12" s="235">
        <v>1.5285109999999997</v>
      </c>
      <c r="W12" s="235">
        <v>2.0401879999999997</v>
      </c>
      <c r="X12" s="235">
        <v>0.6310769999999999</v>
      </c>
      <c r="Y12" s="235">
        <v>1.2057159999999998</v>
      </c>
      <c r="Z12" s="235">
        <v>1.7162449999999998</v>
      </c>
      <c r="AA12" s="235">
        <v>2.2977629999999998</v>
      </c>
      <c r="AB12" s="235">
        <v>0.4507189999999999</v>
      </c>
      <c r="AC12" s="235">
        <v>0.509446</v>
      </c>
      <c r="AD12" s="235">
        <v>0.510494</v>
      </c>
      <c r="AE12" s="235">
        <v>0.5110210000000001</v>
      </c>
      <c r="AF12" s="242" t="s">
        <v>551</v>
      </c>
      <c r="AG12" s="242" t="s">
        <v>551</v>
      </c>
      <c r="AH12" s="242" t="s">
        <v>551</v>
      </c>
      <c r="AI12" s="242" t="s">
        <v>551</v>
      </c>
      <c r="AJ12" s="242" t="s">
        <v>551</v>
      </c>
      <c r="AK12" s="242" t="s">
        <v>551</v>
      </c>
    </row>
    <row r="13" spans="1:37" ht="51">
      <c r="A13" s="371" t="s">
        <v>292</v>
      </c>
      <c r="B13" s="367" t="s">
        <v>182</v>
      </c>
      <c r="C13" s="376" t="s">
        <v>292</v>
      </c>
      <c r="D13" s="238" t="s">
        <v>396</v>
      </c>
      <c r="E13" s="235">
        <v>0.000263</v>
      </c>
      <c r="F13" s="236">
        <v>0.001671</v>
      </c>
      <c r="G13" s="386"/>
      <c r="H13" s="381" t="s">
        <v>319</v>
      </c>
      <c r="I13" s="253" t="s">
        <v>183</v>
      </c>
      <c r="J13" s="481">
        <v>0.0038850000000000004</v>
      </c>
      <c r="K13" s="235">
        <v>0.000358</v>
      </c>
      <c r="L13" s="235">
        <v>0.0007949999999999999</v>
      </c>
      <c r="M13" s="235">
        <v>0.0009739999999999999</v>
      </c>
      <c r="N13" s="235">
        <v>0.0027029999999999997</v>
      </c>
      <c r="O13" s="235">
        <v>0.0027400000000000002</v>
      </c>
      <c r="P13" s="235">
        <v>0.000279</v>
      </c>
      <c r="Q13" s="235">
        <v>0.000508</v>
      </c>
      <c r="R13" s="235">
        <v>0.0009360000000000001</v>
      </c>
      <c r="S13" s="235">
        <v>0.0012840000000000002</v>
      </c>
      <c r="T13" s="235">
        <v>0.00055</v>
      </c>
      <c r="U13" s="235">
        <v>0.001647</v>
      </c>
      <c r="V13" s="235">
        <v>0.0022510000000000004</v>
      </c>
      <c r="W13" s="235">
        <v>0.0026830000000000005</v>
      </c>
      <c r="X13" s="235">
        <v>0.00045999999999999996</v>
      </c>
      <c r="Y13" s="235">
        <v>0.000951</v>
      </c>
      <c r="Z13" s="235">
        <v>0.001446</v>
      </c>
      <c r="AA13" s="235">
        <v>0.001895</v>
      </c>
      <c r="AB13" s="235">
        <v>0.000568</v>
      </c>
      <c r="AC13" s="235">
        <v>0.0014720000000000002</v>
      </c>
      <c r="AD13" s="235">
        <v>0.0017610000000000002</v>
      </c>
      <c r="AE13" s="235">
        <v>0.002295</v>
      </c>
      <c r="AF13" s="235">
        <v>0.00084</v>
      </c>
      <c r="AG13" s="235">
        <v>0.001535</v>
      </c>
      <c r="AH13" s="235">
        <v>0.0018859999999999999</v>
      </c>
      <c r="AI13" s="235">
        <v>0.002633</v>
      </c>
      <c r="AJ13" s="235">
        <v>0.0017720000000000001</v>
      </c>
      <c r="AK13" s="235">
        <v>0.002953</v>
      </c>
    </row>
    <row r="14" spans="1:37" ht="25.5">
      <c r="A14" s="371" t="s">
        <v>296</v>
      </c>
      <c r="B14" s="367" t="s">
        <v>177</v>
      </c>
      <c r="C14" s="376" t="s">
        <v>296</v>
      </c>
      <c r="D14" s="238" t="s">
        <v>397</v>
      </c>
      <c r="E14" s="235">
        <v>4.6E-05</v>
      </c>
      <c r="F14" s="236">
        <v>0.00018400000000000003</v>
      </c>
      <c r="G14" s="386"/>
      <c r="H14" s="381" t="s">
        <v>320</v>
      </c>
      <c r="I14" s="257" t="s">
        <v>184</v>
      </c>
      <c r="J14" s="481">
        <v>23.084967000000006</v>
      </c>
      <c r="K14" s="235">
        <v>7.038026999999999</v>
      </c>
      <c r="L14" s="235">
        <v>14.315961999999999</v>
      </c>
      <c r="M14" s="235">
        <v>21.603244000000004</v>
      </c>
      <c r="N14" s="235">
        <v>30.132165</v>
      </c>
      <c r="O14" s="235">
        <v>30.272062000000002</v>
      </c>
      <c r="P14" s="235">
        <v>9.479140999999997</v>
      </c>
      <c r="Q14" s="235">
        <v>18.91691999999999</v>
      </c>
      <c r="R14" s="235">
        <v>28.54664599999999</v>
      </c>
      <c r="S14" s="235">
        <v>39.29781199999999</v>
      </c>
      <c r="T14" s="235">
        <v>10.285090000000002</v>
      </c>
      <c r="U14" s="235">
        <v>21.041965000000005</v>
      </c>
      <c r="V14" s="235">
        <v>31.280654000000002</v>
      </c>
      <c r="W14" s="235">
        <v>43.080564</v>
      </c>
      <c r="X14" s="235">
        <v>10.796685000000004</v>
      </c>
      <c r="Y14" s="235">
        <v>20.742013000000004</v>
      </c>
      <c r="Z14" s="235">
        <v>30.430417000000006</v>
      </c>
      <c r="AA14" s="235">
        <v>41.822511000000006</v>
      </c>
      <c r="AB14" s="235">
        <v>10.386471</v>
      </c>
      <c r="AC14" s="235">
        <v>21.238640999999998</v>
      </c>
      <c r="AD14" s="235">
        <v>32.232257</v>
      </c>
      <c r="AE14" s="235">
        <v>44.709134999999996</v>
      </c>
      <c r="AF14" s="235">
        <v>11.580133999999997</v>
      </c>
      <c r="AG14" s="235">
        <v>22.508606497999995</v>
      </c>
      <c r="AH14" s="235">
        <v>33.461423788999994</v>
      </c>
      <c r="AI14" s="235">
        <v>45.27889816</v>
      </c>
      <c r="AJ14" s="235">
        <v>21.276474</v>
      </c>
      <c r="AK14" s="235">
        <v>43.59450129099999</v>
      </c>
    </row>
    <row r="15" spans="1:37" ht="38.25">
      <c r="A15" s="371" t="s">
        <v>321</v>
      </c>
      <c r="B15" s="367" t="s">
        <v>185</v>
      </c>
      <c r="C15" s="376" t="s">
        <v>321</v>
      </c>
      <c r="D15" s="238" t="s">
        <v>398</v>
      </c>
      <c r="E15" s="235">
        <v>0.0057480000000000005</v>
      </c>
      <c r="F15" s="236">
        <v>0.005582999999999999</v>
      </c>
      <c r="G15" s="386"/>
      <c r="H15" s="381" t="s">
        <v>322</v>
      </c>
      <c r="I15" s="254" t="s">
        <v>186</v>
      </c>
      <c r="J15" s="481">
        <v>15.489323000000002</v>
      </c>
      <c r="K15" s="235">
        <v>4.720402</v>
      </c>
      <c r="L15" s="235">
        <v>9.443663</v>
      </c>
      <c r="M15" s="235">
        <v>14.241740000000002</v>
      </c>
      <c r="N15" s="235">
        <v>19.879363</v>
      </c>
      <c r="O15" s="235">
        <v>19.869045999999997</v>
      </c>
      <c r="P15" s="235">
        <v>6.48091</v>
      </c>
      <c r="Q15" s="235">
        <v>12.820367999999998</v>
      </c>
      <c r="R15" s="235">
        <v>19.218785</v>
      </c>
      <c r="S15" s="235">
        <v>26.633513</v>
      </c>
      <c r="T15" s="235">
        <v>7.3614770000000025</v>
      </c>
      <c r="U15" s="235">
        <v>14.559517000000003</v>
      </c>
      <c r="V15" s="235">
        <v>21.679338000000005</v>
      </c>
      <c r="W15" s="235">
        <v>29.805507000000006</v>
      </c>
      <c r="X15" s="235">
        <v>7.914741</v>
      </c>
      <c r="Y15" s="235">
        <v>14.995871000000001</v>
      </c>
      <c r="Z15" s="235">
        <v>21.764494</v>
      </c>
      <c r="AA15" s="235">
        <v>29.563667</v>
      </c>
      <c r="AB15" s="235">
        <v>7.5931570000000015</v>
      </c>
      <c r="AC15" s="235">
        <v>15.253701000000001</v>
      </c>
      <c r="AD15" s="235">
        <v>22.931575000000002</v>
      </c>
      <c r="AE15" s="235">
        <v>31.558877000000003</v>
      </c>
      <c r="AF15" s="235">
        <v>8.472907</v>
      </c>
      <c r="AG15" s="235">
        <v>16.137593424</v>
      </c>
      <c r="AH15" s="235">
        <v>23.823962105</v>
      </c>
      <c r="AI15" s="235">
        <v>32.22886256699999</v>
      </c>
      <c r="AJ15" s="235">
        <v>15.478603</v>
      </c>
      <c r="AK15" s="235">
        <v>31.584710627</v>
      </c>
    </row>
    <row r="16" spans="1:37" ht="25.5">
      <c r="A16" s="371" t="s">
        <v>323</v>
      </c>
      <c r="B16" s="367" t="s">
        <v>187</v>
      </c>
      <c r="C16" s="376" t="s">
        <v>323</v>
      </c>
      <c r="D16" s="238" t="s">
        <v>399</v>
      </c>
      <c r="E16" s="235">
        <v>7.002835</v>
      </c>
      <c r="F16" s="236">
        <v>11.296356999999999</v>
      </c>
      <c r="G16" s="386"/>
      <c r="H16" s="381" t="s">
        <v>324</v>
      </c>
      <c r="I16" s="254" t="s">
        <v>188</v>
      </c>
      <c r="J16" s="481">
        <v>7.203550000000002</v>
      </c>
      <c r="K16" s="239">
        <v>2.1675489999999997</v>
      </c>
      <c r="L16" s="239">
        <v>4.598248</v>
      </c>
      <c r="M16" s="235">
        <v>6.997922</v>
      </c>
      <c r="N16" s="235">
        <v>9.789470999999999</v>
      </c>
      <c r="O16" s="235">
        <v>9.940095999999999</v>
      </c>
      <c r="P16" s="235">
        <v>2.9094030000000006</v>
      </c>
      <c r="Q16" s="235">
        <v>5.924060000000002</v>
      </c>
      <c r="R16" s="235">
        <v>9.073168</v>
      </c>
      <c r="S16" s="235">
        <v>12.294747000000001</v>
      </c>
      <c r="T16" s="235">
        <v>2.828096</v>
      </c>
      <c r="U16" s="235">
        <v>6.282246</v>
      </c>
      <c r="V16" s="235">
        <v>9.304665000000002</v>
      </c>
      <c r="W16" s="235">
        <v>12.843465</v>
      </c>
      <c r="X16" s="235">
        <v>2.7759139999999993</v>
      </c>
      <c r="Y16" s="235">
        <v>5.541366999999999</v>
      </c>
      <c r="Z16" s="235">
        <v>8.373436</v>
      </c>
      <c r="AA16" s="235">
        <v>11.860718000000002</v>
      </c>
      <c r="AB16" s="235">
        <v>2.6967199999999996</v>
      </c>
      <c r="AC16" s="235">
        <v>5.774731999999999</v>
      </c>
      <c r="AD16" s="235">
        <v>9.001627</v>
      </c>
      <c r="AE16" s="235">
        <v>12.737839</v>
      </c>
      <c r="AF16" s="235">
        <v>3.0123330000000004</v>
      </c>
      <c r="AG16" s="235">
        <v>6.179796074</v>
      </c>
      <c r="AH16" s="235">
        <v>9.364733684</v>
      </c>
      <c r="AI16" s="235">
        <v>12.673753593</v>
      </c>
      <c r="AJ16" s="235">
        <v>5.614995</v>
      </c>
      <c r="AK16" s="235">
        <v>11.618293608000002</v>
      </c>
    </row>
    <row r="17" spans="1:37" ht="25.5">
      <c r="A17" s="371" t="s">
        <v>325</v>
      </c>
      <c r="B17" s="367" t="s">
        <v>189</v>
      </c>
      <c r="C17" s="376" t="s">
        <v>325</v>
      </c>
      <c r="D17" s="238" t="s">
        <v>400</v>
      </c>
      <c r="E17" s="235">
        <v>4.46871</v>
      </c>
      <c r="F17" s="236">
        <v>5.042816000000001</v>
      </c>
      <c r="G17" s="386"/>
      <c r="H17" s="381" t="s">
        <v>326</v>
      </c>
      <c r="I17" s="254" t="s">
        <v>190</v>
      </c>
      <c r="J17" s="481">
        <v>0.2806509999999999</v>
      </c>
      <c r="K17" s="235">
        <v>0.07645599999999998</v>
      </c>
      <c r="L17" s="235">
        <v>0.15873899999999996</v>
      </c>
      <c r="M17" s="239">
        <v>0.23753200000000005</v>
      </c>
      <c r="N17" s="239">
        <v>0.32913500000000007</v>
      </c>
      <c r="O17" s="239">
        <v>0.328952</v>
      </c>
      <c r="P17" s="239">
        <v>0.08584299999999999</v>
      </c>
      <c r="Q17" s="239">
        <v>0.167318</v>
      </c>
      <c r="R17" s="239">
        <v>0.24753899999999995</v>
      </c>
      <c r="S17" s="239">
        <v>0.359495</v>
      </c>
      <c r="T17" s="239">
        <v>0.09354699999999999</v>
      </c>
      <c r="U17" s="239">
        <v>0.19579400000000002</v>
      </c>
      <c r="V17" s="239">
        <v>0.290158</v>
      </c>
      <c r="W17" s="239">
        <v>0.423049</v>
      </c>
      <c r="X17" s="239">
        <v>0.10418300000000001</v>
      </c>
      <c r="Y17" s="239">
        <v>0.200606</v>
      </c>
      <c r="Z17" s="239">
        <v>0.286247</v>
      </c>
      <c r="AA17" s="239">
        <v>0.390594</v>
      </c>
      <c r="AB17" s="239">
        <v>0.094792</v>
      </c>
      <c r="AC17" s="239">
        <v>0.20682999999999999</v>
      </c>
      <c r="AD17" s="239">
        <v>0.29358</v>
      </c>
      <c r="AE17" s="239">
        <v>0.40417400000000003</v>
      </c>
      <c r="AF17" s="239">
        <v>0.092628</v>
      </c>
      <c r="AG17" s="239">
        <v>0.187788</v>
      </c>
      <c r="AH17" s="239">
        <v>0.267764</v>
      </c>
      <c r="AI17" s="239">
        <v>0.369705</v>
      </c>
      <c r="AJ17" s="239">
        <v>0.179261</v>
      </c>
      <c r="AK17" s="239">
        <v>0.38376050300000003</v>
      </c>
    </row>
    <row r="18" spans="1:37" ht="25.5">
      <c r="A18" s="371" t="s">
        <v>327</v>
      </c>
      <c r="B18" s="367" t="s">
        <v>191</v>
      </c>
      <c r="C18" s="376" t="s">
        <v>327</v>
      </c>
      <c r="D18" s="238" t="s">
        <v>401</v>
      </c>
      <c r="E18" s="235">
        <v>0.36262099999999997</v>
      </c>
      <c r="F18" s="236">
        <v>0.2638109999999999</v>
      </c>
      <c r="G18" s="386"/>
      <c r="H18" s="381" t="s">
        <v>328</v>
      </c>
      <c r="I18" s="255" t="s">
        <v>192</v>
      </c>
      <c r="J18" s="481">
        <v>0.027811999999999996</v>
      </c>
      <c r="K18" s="235">
        <v>0.0025909999999999996</v>
      </c>
      <c r="L18" s="235">
        <v>0.005911</v>
      </c>
      <c r="M18" s="235">
        <v>0.008301</v>
      </c>
      <c r="N18" s="235">
        <v>0.01044</v>
      </c>
      <c r="O18" s="235">
        <v>0.010452</v>
      </c>
      <c r="P18" s="235">
        <v>0.002985</v>
      </c>
      <c r="Q18" s="235">
        <v>0.005174</v>
      </c>
      <c r="R18" s="235">
        <v>0.007154</v>
      </c>
      <c r="S18" s="235">
        <v>0.010057</v>
      </c>
      <c r="T18" s="235">
        <v>1.9699999999999998E-06</v>
      </c>
      <c r="U18" s="235">
        <v>0.0044080000000000005</v>
      </c>
      <c r="V18" s="235">
        <v>0.0064930000000000005</v>
      </c>
      <c r="W18" s="235">
        <v>0.008542999999999999</v>
      </c>
      <c r="X18" s="235">
        <v>0.001847</v>
      </c>
      <c r="Y18" s="235">
        <v>0.004169</v>
      </c>
      <c r="Z18" s="235">
        <v>0.00624</v>
      </c>
      <c r="AA18" s="235">
        <v>0.0075320000000000005</v>
      </c>
      <c r="AB18" s="235">
        <v>0.001802</v>
      </c>
      <c r="AC18" s="235">
        <v>0.003378</v>
      </c>
      <c r="AD18" s="235">
        <v>0.005475</v>
      </c>
      <c r="AE18" s="235">
        <v>0.008244999999999999</v>
      </c>
      <c r="AF18" s="235">
        <v>0.002266</v>
      </c>
      <c r="AG18" s="235">
        <v>0.0034289999999999998</v>
      </c>
      <c r="AH18" s="235">
        <v>0.004964</v>
      </c>
      <c r="AI18" s="235">
        <v>0.0065769999999999995</v>
      </c>
      <c r="AJ18" s="235">
        <v>0.003615</v>
      </c>
      <c r="AK18" s="235">
        <v>0.007736553</v>
      </c>
    </row>
    <row r="19" spans="1:37" ht="38.25">
      <c r="A19" s="371" t="s">
        <v>329</v>
      </c>
      <c r="B19" s="367" t="s">
        <v>193</v>
      </c>
      <c r="C19" s="376" t="s">
        <v>329</v>
      </c>
      <c r="D19" s="238" t="s">
        <v>402</v>
      </c>
      <c r="E19" s="235">
        <v>1.1E-05</v>
      </c>
      <c r="F19" s="236">
        <v>0.02239</v>
      </c>
      <c r="G19" s="386"/>
      <c r="H19" s="381" t="s">
        <v>330</v>
      </c>
      <c r="I19" s="255" t="s">
        <v>194</v>
      </c>
      <c r="J19" s="481">
        <v>0.07679800000000002</v>
      </c>
      <c r="K19" s="235">
        <v>0.065473</v>
      </c>
      <c r="L19" s="235">
        <v>0.09926</v>
      </c>
      <c r="M19" s="235">
        <v>0.10437300000000001</v>
      </c>
      <c r="N19" s="235">
        <v>0.107141</v>
      </c>
      <c r="O19" s="235">
        <v>0.109663</v>
      </c>
      <c r="P19" s="242" t="s">
        <v>551</v>
      </c>
      <c r="Q19" s="242" t="s">
        <v>551</v>
      </c>
      <c r="R19" s="242" t="s">
        <v>551</v>
      </c>
      <c r="S19" s="242" t="s">
        <v>551</v>
      </c>
      <c r="T19" s="242" t="s">
        <v>551</v>
      </c>
      <c r="U19" s="242" t="s">
        <v>551</v>
      </c>
      <c r="V19" s="242" t="s">
        <v>551</v>
      </c>
      <c r="W19" s="242" t="s">
        <v>551</v>
      </c>
      <c r="X19" s="242" t="s">
        <v>551</v>
      </c>
      <c r="Y19" s="242" t="s">
        <v>551</v>
      </c>
      <c r="Z19" s="242" t="s">
        <v>551</v>
      </c>
      <c r="AA19" s="242" t="s">
        <v>551</v>
      </c>
      <c r="AB19" s="242" t="s">
        <v>551</v>
      </c>
      <c r="AC19" s="242" t="s">
        <v>551</v>
      </c>
      <c r="AD19" s="242" t="s">
        <v>551</v>
      </c>
      <c r="AE19" s="242" t="s">
        <v>551</v>
      </c>
      <c r="AF19" s="242" t="s">
        <v>551</v>
      </c>
      <c r="AG19" s="242" t="s">
        <v>551</v>
      </c>
      <c r="AH19" s="242" t="s">
        <v>551</v>
      </c>
      <c r="AI19" s="242" t="s">
        <v>551</v>
      </c>
      <c r="AJ19" s="242" t="s">
        <v>551</v>
      </c>
      <c r="AK19" s="242" t="s">
        <v>551</v>
      </c>
    </row>
    <row r="20" spans="1:37" ht="25.5">
      <c r="A20" s="371" t="s">
        <v>331</v>
      </c>
      <c r="B20" s="367" t="s">
        <v>195</v>
      </c>
      <c r="C20" s="376" t="s">
        <v>331</v>
      </c>
      <c r="D20" s="238" t="s">
        <v>403</v>
      </c>
      <c r="E20" s="235">
        <v>0.055739</v>
      </c>
      <c r="F20" s="236">
        <v>0.072752</v>
      </c>
      <c r="G20" s="386"/>
      <c r="H20" s="381" t="s">
        <v>332</v>
      </c>
      <c r="I20" s="255" t="s">
        <v>196</v>
      </c>
      <c r="J20" s="481">
        <v>0.0068330000000000005</v>
      </c>
      <c r="K20" s="235">
        <v>0.005556</v>
      </c>
      <c r="L20" s="235">
        <v>0.010140999999999999</v>
      </c>
      <c r="M20" s="235">
        <v>0.013375999999999999</v>
      </c>
      <c r="N20" s="235">
        <v>0.016614999999999998</v>
      </c>
      <c r="O20" s="235">
        <v>0.013852999999999999</v>
      </c>
      <c r="P20" s="242" t="s">
        <v>551</v>
      </c>
      <c r="Q20" s="242" t="s">
        <v>551</v>
      </c>
      <c r="R20" s="242" t="s">
        <v>551</v>
      </c>
      <c r="S20" s="242" t="s">
        <v>551</v>
      </c>
      <c r="T20" s="242" t="s">
        <v>551</v>
      </c>
      <c r="U20" s="242" t="s">
        <v>551</v>
      </c>
      <c r="V20" s="242" t="s">
        <v>551</v>
      </c>
      <c r="W20" s="242" t="s">
        <v>551</v>
      </c>
      <c r="X20" s="242" t="s">
        <v>551</v>
      </c>
      <c r="Y20" s="242" t="s">
        <v>551</v>
      </c>
      <c r="Z20" s="242" t="s">
        <v>551</v>
      </c>
      <c r="AA20" s="242" t="s">
        <v>551</v>
      </c>
      <c r="AB20" s="242" t="s">
        <v>551</v>
      </c>
      <c r="AC20" s="242" t="s">
        <v>551</v>
      </c>
      <c r="AD20" s="242" t="s">
        <v>551</v>
      </c>
      <c r="AE20" s="242" t="s">
        <v>551</v>
      </c>
      <c r="AF20" s="242" t="s">
        <v>551</v>
      </c>
      <c r="AG20" s="242" t="s">
        <v>551</v>
      </c>
      <c r="AH20" s="242" t="s">
        <v>551</v>
      </c>
      <c r="AI20" s="242" t="s">
        <v>551</v>
      </c>
      <c r="AJ20" s="242" t="s">
        <v>551</v>
      </c>
      <c r="AK20" s="242" t="s">
        <v>551</v>
      </c>
    </row>
    <row r="21" spans="1:37" ht="26.25" thickBot="1">
      <c r="A21" s="372" t="s">
        <v>333</v>
      </c>
      <c r="B21" s="368" t="s">
        <v>197</v>
      </c>
      <c r="C21" s="377" t="s">
        <v>333</v>
      </c>
      <c r="D21" s="243" t="s">
        <v>404</v>
      </c>
      <c r="E21" s="244">
        <v>0.003233</v>
      </c>
      <c r="F21" s="245">
        <v>0</v>
      </c>
      <c r="G21" s="386"/>
      <c r="H21" s="381" t="s">
        <v>334</v>
      </c>
      <c r="I21" s="253" t="s">
        <v>198</v>
      </c>
      <c r="J21" s="481">
        <v>0.42243</v>
      </c>
      <c r="K21" s="239">
        <v>0.11831799999999999</v>
      </c>
      <c r="L21" s="239">
        <v>0.23300900000000002</v>
      </c>
      <c r="M21" s="235">
        <v>0.508635</v>
      </c>
      <c r="N21" s="235">
        <v>0.6822469999999999</v>
      </c>
      <c r="O21" s="235">
        <v>0.681877</v>
      </c>
      <c r="P21" s="235">
        <v>0.144118</v>
      </c>
      <c r="Q21" s="235">
        <v>0.30060799999999993</v>
      </c>
      <c r="R21" s="235">
        <v>0.5853269999999999</v>
      </c>
      <c r="S21" s="235">
        <v>0.7660559999999998</v>
      </c>
      <c r="T21" s="235">
        <v>0.00014840799999999997</v>
      </c>
      <c r="U21" s="235">
        <v>0.27763699999999997</v>
      </c>
      <c r="V21" s="235">
        <v>0.612585</v>
      </c>
      <c r="W21" s="235">
        <v>0.8113279999999999</v>
      </c>
      <c r="X21" s="235">
        <v>0.163449</v>
      </c>
      <c r="Y21" s="235">
        <v>0.28787700000000005</v>
      </c>
      <c r="Z21" s="235">
        <v>0.5833090000000001</v>
      </c>
      <c r="AA21" s="235">
        <v>0.7564980000000001</v>
      </c>
      <c r="AB21" s="235">
        <v>0.089627</v>
      </c>
      <c r="AC21" s="235">
        <v>0.098491</v>
      </c>
      <c r="AD21" s="235">
        <v>0.09899799999999999</v>
      </c>
      <c r="AE21" s="235">
        <v>0.09925199999999999</v>
      </c>
      <c r="AF21" s="242" t="s">
        <v>551</v>
      </c>
      <c r="AG21" s="242" t="s">
        <v>551</v>
      </c>
      <c r="AH21" s="242" t="s">
        <v>551</v>
      </c>
      <c r="AI21" s="242" t="s">
        <v>551</v>
      </c>
      <c r="AJ21" s="242" t="s">
        <v>551</v>
      </c>
      <c r="AK21" s="242" t="s">
        <v>551</v>
      </c>
    </row>
    <row r="22" spans="1:37" ht="25.5">
      <c r="A22" s="585"/>
      <c r="B22" s="586"/>
      <c r="C22" s="585"/>
      <c r="D22" s="587"/>
      <c r="E22" s="588"/>
      <c r="F22" s="588"/>
      <c r="G22" s="589"/>
      <c r="H22" s="381"/>
      <c r="I22" s="253" t="s">
        <v>745</v>
      </c>
      <c r="J22" s="242" t="s">
        <v>551</v>
      </c>
      <c r="K22" s="242" t="s">
        <v>551</v>
      </c>
      <c r="L22" s="242" t="s">
        <v>551</v>
      </c>
      <c r="M22" s="242" t="s">
        <v>551</v>
      </c>
      <c r="N22" s="242" t="s">
        <v>551</v>
      </c>
      <c r="O22" s="242" t="s">
        <v>551</v>
      </c>
      <c r="P22" s="242" t="s">
        <v>551</v>
      </c>
      <c r="Q22" s="242" t="s">
        <v>551</v>
      </c>
      <c r="R22" s="242" t="s">
        <v>551</v>
      </c>
      <c r="S22" s="242" t="s">
        <v>551</v>
      </c>
      <c r="T22" s="242" t="s">
        <v>551</v>
      </c>
      <c r="U22" s="242" t="s">
        <v>551</v>
      </c>
      <c r="V22" s="242" t="s">
        <v>551</v>
      </c>
      <c r="W22" s="242" t="s">
        <v>551</v>
      </c>
      <c r="X22" s="242" t="s">
        <v>551</v>
      </c>
      <c r="Y22" s="242" t="s">
        <v>551</v>
      </c>
      <c r="Z22" s="242" t="s">
        <v>551</v>
      </c>
      <c r="AA22" s="242" t="s">
        <v>551</v>
      </c>
      <c r="AB22" s="242" t="s">
        <v>551</v>
      </c>
      <c r="AC22" s="242" t="s">
        <v>551</v>
      </c>
      <c r="AD22" s="242" t="s">
        <v>551</v>
      </c>
      <c r="AE22" s="242" t="s">
        <v>551</v>
      </c>
      <c r="AF22" s="235">
        <v>0.000916</v>
      </c>
      <c r="AG22" s="235">
        <v>0.003161</v>
      </c>
      <c r="AH22" s="235">
        <v>0.005638000000000001</v>
      </c>
      <c r="AI22" s="235">
        <v>0.009217000000000001</v>
      </c>
      <c r="AJ22" s="235">
        <v>0.009265</v>
      </c>
      <c r="AK22" s="235">
        <v>0.025114423000000004</v>
      </c>
    </row>
    <row r="23" spans="1:37" ht="26.25" thickBot="1">
      <c r="A23" s="585"/>
      <c r="B23" s="586"/>
      <c r="C23" s="585"/>
      <c r="D23" s="587"/>
      <c r="E23" s="588"/>
      <c r="F23" s="588"/>
      <c r="G23" s="589"/>
      <c r="H23" s="381"/>
      <c r="I23" s="253" t="s">
        <v>746</v>
      </c>
      <c r="J23" s="242" t="s">
        <v>551</v>
      </c>
      <c r="K23" s="242" t="s">
        <v>551</v>
      </c>
      <c r="L23" s="242" t="s">
        <v>551</v>
      </c>
      <c r="M23" s="242" t="s">
        <v>551</v>
      </c>
      <c r="N23" s="242" t="s">
        <v>551</v>
      </c>
      <c r="O23" s="242" t="s">
        <v>551</v>
      </c>
      <c r="P23" s="242" t="s">
        <v>551</v>
      </c>
      <c r="Q23" s="242" t="s">
        <v>551</v>
      </c>
      <c r="R23" s="242" t="s">
        <v>551</v>
      </c>
      <c r="S23" s="242" t="s">
        <v>551</v>
      </c>
      <c r="T23" s="242" t="s">
        <v>551</v>
      </c>
      <c r="U23" s="242" t="s">
        <v>551</v>
      </c>
      <c r="V23" s="242" t="s">
        <v>551</v>
      </c>
      <c r="W23" s="242" t="s">
        <v>551</v>
      </c>
      <c r="X23" s="242" t="s">
        <v>551</v>
      </c>
      <c r="Y23" s="242" t="s">
        <v>551</v>
      </c>
      <c r="Z23" s="242" t="s">
        <v>551</v>
      </c>
      <c r="AA23" s="242" t="s">
        <v>551</v>
      </c>
      <c r="AB23" s="242" t="s">
        <v>551</v>
      </c>
      <c r="AC23" s="242" t="s">
        <v>551</v>
      </c>
      <c r="AD23" s="242" t="s">
        <v>551</v>
      </c>
      <c r="AE23" s="242" t="s">
        <v>551</v>
      </c>
      <c r="AF23" s="235">
        <v>0.00011</v>
      </c>
      <c r="AG23" s="235">
        <v>0.001321</v>
      </c>
      <c r="AH23" s="235">
        <v>0.0018999999999999998</v>
      </c>
      <c r="AI23" s="235">
        <v>0.0025719999999999996</v>
      </c>
      <c r="AJ23" s="235">
        <v>0.002908</v>
      </c>
      <c r="AK23" s="235">
        <v>0.00603</v>
      </c>
    </row>
    <row r="24" spans="1:37" ht="12.75">
      <c r="A24" s="373"/>
      <c r="B24" s="261"/>
      <c r="C24" s="378"/>
      <c r="D24" s="252"/>
      <c r="E24" s="395"/>
      <c r="F24" s="384"/>
      <c r="G24" s="384"/>
      <c r="H24" s="382" t="s">
        <v>257</v>
      </c>
      <c r="I24" s="258" t="s">
        <v>199</v>
      </c>
      <c r="J24" s="482">
        <v>3.9255260000000005</v>
      </c>
      <c r="K24" s="288">
        <v>0.2856679999999999</v>
      </c>
      <c r="L24" s="288">
        <v>0.642107</v>
      </c>
      <c r="M24" s="288">
        <v>0.9879719999999997</v>
      </c>
      <c r="N24" s="288">
        <v>1.2416619999999998</v>
      </c>
      <c r="O24" s="288">
        <v>1.241834</v>
      </c>
      <c r="P24" s="288">
        <v>0.3290449999999999</v>
      </c>
      <c r="Q24" s="288">
        <v>0.7346849999999999</v>
      </c>
      <c r="R24" s="288">
        <v>1.1284949999999998</v>
      </c>
      <c r="S24" s="288">
        <v>1.4006109999999998</v>
      </c>
      <c r="T24" s="288">
        <v>0.000335914</v>
      </c>
      <c r="U24" s="288">
        <v>0.7151000000000002</v>
      </c>
      <c r="V24" s="288">
        <v>1.047071</v>
      </c>
      <c r="W24" s="288">
        <v>1.3064740000000001</v>
      </c>
      <c r="X24" s="288">
        <v>0.27059600000000006</v>
      </c>
      <c r="Y24" s="288">
        <v>0.6329340000000001</v>
      </c>
      <c r="Z24" s="288">
        <v>0.9578250000000001</v>
      </c>
      <c r="AA24" s="288">
        <v>1.2160490000000002</v>
      </c>
      <c r="AB24" s="288">
        <v>0.25357700000000005</v>
      </c>
      <c r="AC24" s="288">
        <v>0.569934</v>
      </c>
      <c r="AD24" s="288">
        <v>0.91298</v>
      </c>
      <c r="AE24" s="288">
        <v>1.187981</v>
      </c>
      <c r="AF24" s="288">
        <v>0.214128</v>
      </c>
      <c r="AG24" s="288">
        <v>0.480271</v>
      </c>
      <c r="AH24" s="288">
        <v>0.7224625</v>
      </c>
      <c r="AI24" s="288">
        <v>0.905853</v>
      </c>
      <c r="AJ24" s="288">
        <v>0.3637849999999999</v>
      </c>
      <c r="AK24" s="288">
        <v>0.7282947379999999</v>
      </c>
    </row>
    <row r="25" spans="1:37" ht="12.75">
      <c r="A25" s="373"/>
      <c r="B25" s="388"/>
      <c r="C25" s="389"/>
      <c r="D25" s="390"/>
      <c r="E25" s="251"/>
      <c r="F25" s="251"/>
      <c r="H25" s="381" t="s">
        <v>335</v>
      </c>
      <c r="I25" s="257" t="s">
        <v>167</v>
      </c>
      <c r="J25" s="481">
        <v>0.05425000000000001</v>
      </c>
      <c r="K25" s="235">
        <v>0.0020859999999999997</v>
      </c>
      <c r="L25" s="235">
        <v>0.005665999999999999</v>
      </c>
      <c r="M25" s="235">
        <v>0.007833999999999999</v>
      </c>
      <c r="N25" s="235">
        <v>0.009375999999999999</v>
      </c>
      <c r="O25" s="235">
        <v>0.008609</v>
      </c>
      <c r="P25" s="235">
        <v>0.002242</v>
      </c>
      <c r="Q25" s="235">
        <v>0.0048</v>
      </c>
      <c r="R25" s="235">
        <v>0.006242999999999999</v>
      </c>
      <c r="S25" s="235">
        <v>0.008582</v>
      </c>
      <c r="T25" s="235">
        <v>1.651E-06</v>
      </c>
      <c r="U25" s="235">
        <v>0.004169999999999999</v>
      </c>
      <c r="V25" s="235">
        <v>0.006880999999999998</v>
      </c>
      <c r="W25" s="235">
        <v>0.009191999999999999</v>
      </c>
      <c r="X25" s="235">
        <v>0.00224</v>
      </c>
      <c r="Y25" s="235">
        <v>0.004984</v>
      </c>
      <c r="Z25" s="235">
        <v>0.007285</v>
      </c>
      <c r="AA25" s="235">
        <v>0.009492</v>
      </c>
      <c r="AB25" s="235">
        <v>0.002061</v>
      </c>
      <c r="AC25" s="235">
        <v>0.004007999999999999</v>
      </c>
      <c r="AD25" s="235">
        <v>0.005566999999999999</v>
      </c>
      <c r="AE25" s="235">
        <v>0.006665999999999999</v>
      </c>
      <c r="AF25" s="235">
        <v>0.001355</v>
      </c>
      <c r="AG25" s="235">
        <v>0.0030819999999999997</v>
      </c>
      <c r="AH25" s="235">
        <v>0.004101</v>
      </c>
      <c r="AI25" s="235">
        <v>0.005469</v>
      </c>
      <c r="AJ25" s="235">
        <v>0.0035459999999999997</v>
      </c>
      <c r="AK25" s="235">
        <v>0.007116526999999999</v>
      </c>
    </row>
    <row r="26" spans="1:37" ht="15.75" customHeight="1">
      <c r="A26" s="373"/>
      <c r="B26" s="388"/>
      <c r="C26" s="389"/>
      <c r="D26" s="390"/>
      <c r="E26" s="251"/>
      <c r="F26" s="251"/>
      <c r="H26" s="381" t="s">
        <v>336</v>
      </c>
      <c r="I26" s="257" t="s">
        <v>200</v>
      </c>
      <c r="J26" s="481">
        <v>0.7995060000000002</v>
      </c>
      <c r="K26" s="235">
        <v>0.016196999999999996</v>
      </c>
      <c r="L26" s="235">
        <v>0.033283</v>
      </c>
      <c r="M26" s="235">
        <v>0.05267500000000001</v>
      </c>
      <c r="N26" s="235">
        <v>0.060106</v>
      </c>
      <c r="O26" s="235">
        <v>0.060401</v>
      </c>
      <c r="P26" s="235">
        <v>0.011404000000000001</v>
      </c>
      <c r="Q26" s="235">
        <v>0.023918000000000002</v>
      </c>
      <c r="R26" s="235">
        <v>0.04227500000000001</v>
      </c>
      <c r="S26" s="235">
        <v>0.04611900000000001</v>
      </c>
      <c r="T26" s="235">
        <v>1.5217000000000002E-05</v>
      </c>
      <c r="U26" s="235">
        <v>0.021456</v>
      </c>
      <c r="V26" s="235">
        <v>0.031235</v>
      </c>
      <c r="W26" s="235">
        <v>0.037285</v>
      </c>
      <c r="X26" s="235">
        <v>0.0035930000000000003</v>
      </c>
      <c r="Y26" s="235">
        <v>0.009236</v>
      </c>
      <c r="Z26" s="235">
        <v>0.022182</v>
      </c>
      <c r="AA26" s="235">
        <v>0.030098</v>
      </c>
      <c r="AB26" s="235">
        <v>0.0029179999999999996</v>
      </c>
      <c r="AC26" s="235">
        <v>0.0030889999999999997</v>
      </c>
      <c r="AD26" s="235">
        <v>0.0030889999999999997</v>
      </c>
      <c r="AE26" s="235">
        <v>0.0030289999999999996</v>
      </c>
      <c r="AF26" s="242" t="s">
        <v>551</v>
      </c>
      <c r="AG26" s="242" t="s">
        <v>551</v>
      </c>
      <c r="AH26" s="242" t="s">
        <v>551</v>
      </c>
      <c r="AI26" s="242" t="s">
        <v>551</v>
      </c>
      <c r="AJ26" s="242" t="s">
        <v>551</v>
      </c>
      <c r="AK26" s="242" t="s">
        <v>672</v>
      </c>
    </row>
    <row r="27" spans="1:37" ht="12.75">
      <c r="A27" s="373"/>
      <c r="B27" s="388"/>
      <c r="C27" s="389"/>
      <c r="D27" s="390"/>
      <c r="E27" s="251"/>
      <c r="F27" s="251"/>
      <c r="H27" s="381" t="s">
        <v>337</v>
      </c>
      <c r="I27" s="257" t="s">
        <v>201</v>
      </c>
      <c r="J27" s="481">
        <v>2.782143</v>
      </c>
      <c r="K27" s="235">
        <v>0.24506299999999995</v>
      </c>
      <c r="L27" s="235">
        <v>0.5516350000000001</v>
      </c>
      <c r="M27" s="235">
        <v>0.8459290000000002</v>
      </c>
      <c r="N27" s="235">
        <v>1.0609600000000003</v>
      </c>
      <c r="O27" s="235">
        <v>1.061401</v>
      </c>
      <c r="P27" s="235">
        <v>0.2593859999999999</v>
      </c>
      <c r="Q27" s="235">
        <v>0.5941349999999999</v>
      </c>
      <c r="R27" s="235">
        <v>0.9123809999999999</v>
      </c>
      <c r="S27" s="235">
        <v>1.1359209999999997</v>
      </c>
      <c r="T27" s="235">
        <v>0.000253314</v>
      </c>
      <c r="U27" s="235">
        <v>0.559703</v>
      </c>
      <c r="V27" s="235">
        <v>0.818517</v>
      </c>
      <c r="W27" s="235">
        <v>0.997654</v>
      </c>
      <c r="X27" s="235">
        <v>0.204689</v>
      </c>
      <c r="Y27" s="235">
        <v>0.501888</v>
      </c>
      <c r="Z27" s="235">
        <v>0.75691</v>
      </c>
      <c r="AA27" s="235">
        <v>0.949948</v>
      </c>
      <c r="AB27" s="235">
        <v>0.19759300000000002</v>
      </c>
      <c r="AC27" s="235">
        <v>0.458705</v>
      </c>
      <c r="AD27" s="235">
        <v>0.7459530000000001</v>
      </c>
      <c r="AE27" s="235">
        <v>0.9678590000000001</v>
      </c>
      <c r="AF27" s="235">
        <v>0.20926600000000004</v>
      </c>
      <c r="AG27" s="235">
        <v>0.47089800000000004</v>
      </c>
      <c r="AH27" s="235">
        <v>0.7097445</v>
      </c>
      <c r="AI27" s="235">
        <v>0.890807</v>
      </c>
      <c r="AJ27" s="235">
        <v>0.35580300000000004</v>
      </c>
      <c r="AK27" s="235">
        <v>0.713619387</v>
      </c>
    </row>
    <row r="28" spans="1:37" ht="12.75">
      <c r="A28" s="373"/>
      <c r="B28" s="388"/>
      <c r="C28" s="389"/>
      <c r="D28" s="390"/>
      <c r="E28" s="251"/>
      <c r="F28" s="251"/>
      <c r="H28" s="381" t="s">
        <v>338</v>
      </c>
      <c r="I28" s="257" t="s">
        <v>202</v>
      </c>
      <c r="J28" s="481">
        <v>0.013029999999999998</v>
      </c>
      <c r="K28" s="239">
        <v>0.005551</v>
      </c>
      <c r="L28" s="239">
        <v>0.008518000000000001</v>
      </c>
      <c r="M28" s="239">
        <v>0.011195</v>
      </c>
      <c r="N28" s="239">
        <v>0.012446</v>
      </c>
      <c r="O28" s="239">
        <v>0.008452</v>
      </c>
      <c r="P28" s="239">
        <v>0.020366000000000002</v>
      </c>
      <c r="Q28" s="239">
        <v>0.04560000000000001</v>
      </c>
      <c r="R28" s="239">
        <v>0.084917</v>
      </c>
      <c r="S28" s="239">
        <v>0.10834300000000001</v>
      </c>
      <c r="T28" s="239">
        <v>4.935E-05</v>
      </c>
      <c r="U28" s="239">
        <v>0.09599400000000001</v>
      </c>
      <c r="V28" s="239">
        <v>0.14368</v>
      </c>
      <c r="W28" s="239">
        <v>0.200142</v>
      </c>
      <c r="X28" s="239">
        <v>0.009606</v>
      </c>
      <c r="Y28" s="239">
        <v>0.019046</v>
      </c>
      <c r="Z28" s="239">
        <v>0.028365</v>
      </c>
      <c r="AA28" s="239">
        <v>0.038008</v>
      </c>
      <c r="AB28" s="239">
        <v>0.007878999999999999</v>
      </c>
      <c r="AC28" s="239">
        <v>0.016673999999999998</v>
      </c>
      <c r="AD28" s="239">
        <v>0.025547</v>
      </c>
      <c r="AE28" s="239">
        <v>0.034099000000000004</v>
      </c>
      <c r="AF28" s="242" t="s">
        <v>551</v>
      </c>
      <c r="AG28" s="242" t="s">
        <v>551</v>
      </c>
      <c r="AH28" s="242" t="s">
        <v>551</v>
      </c>
      <c r="AI28" s="242" t="s">
        <v>551</v>
      </c>
      <c r="AJ28" s="242" t="s">
        <v>551</v>
      </c>
      <c r="AK28" s="242" t="s">
        <v>551</v>
      </c>
    </row>
    <row r="29" spans="1:37" ht="25.5">
      <c r="A29" s="373"/>
      <c r="B29" s="388"/>
      <c r="C29" s="389"/>
      <c r="D29" s="390"/>
      <c r="E29" s="251"/>
      <c r="F29" s="251"/>
      <c r="H29" s="381" t="s">
        <v>339</v>
      </c>
      <c r="I29" s="257" t="s">
        <v>203</v>
      </c>
      <c r="J29" s="481">
        <v>0.08662300000000002</v>
      </c>
      <c r="K29" s="235">
        <v>0.010303000000000001</v>
      </c>
      <c r="L29" s="235">
        <v>0.032625</v>
      </c>
      <c r="M29" s="235">
        <v>0.05569199999999999</v>
      </c>
      <c r="N29" s="235">
        <v>0.079714</v>
      </c>
      <c r="O29" s="235">
        <v>0.08451900000000001</v>
      </c>
      <c r="P29" s="235">
        <v>0.011277</v>
      </c>
      <c r="Q29" s="235">
        <v>0.021835</v>
      </c>
      <c r="R29" s="235">
        <v>0.031803</v>
      </c>
      <c r="S29" s="235">
        <v>0.041721</v>
      </c>
      <c r="T29" s="235">
        <v>9.205999999999998E-06</v>
      </c>
      <c r="U29" s="235">
        <v>0.018896999999999997</v>
      </c>
      <c r="V29" s="235">
        <v>0.025325999999999998</v>
      </c>
      <c r="W29" s="235">
        <v>0.032128</v>
      </c>
      <c r="X29" s="235">
        <v>0.026753999999999997</v>
      </c>
      <c r="Y29" s="235">
        <v>0.048781000000000005</v>
      </c>
      <c r="Z29" s="235">
        <v>0.069358</v>
      </c>
      <c r="AA29" s="235">
        <v>0.092046</v>
      </c>
      <c r="AB29" s="235">
        <v>0.022796999999999998</v>
      </c>
      <c r="AC29" s="235">
        <v>0.042584</v>
      </c>
      <c r="AD29" s="235">
        <v>0.06357399999999999</v>
      </c>
      <c r="AE29" s="235">
        <v>0.08452699999999999</v>
      </c>
      <c r="AF29" s="242" t="s">
        <v>551</v>
      </c>
      <c r="AG29" s="242" t="s">
        <v>551</v>
      </c>
      <c r="AH29" s="242" t="s">
        <v>551</v>
      </c>
      <c r="AI29" s="242" t="s">
        <v>551</v>
      </c>
      <c r="AJ29" s="242" t="s">
        <v>551</v>
      </c>
      <c r="AK29" s="242" t="s">
        <v>551</v>
      </c>
    </row>
    <row r="30" spans="1:37" ht="26.25" thickBot="1">
      <c r="A30" s="373"/>
      <c r="B30" s="388"/>
      <c r="C30" s="389"/>
      <c r="D30" s="390"/>
      <c r="E30" s="251"/>
      <c r="F30" s="251"/>
      <c r="H30" s="383" t="s">
        <v>340</v>
      </c>
      <c r="I30" s="590" t="s">
        <v>204</v>
      </c>
      <c r="J30" s="481">
        <v>0.18997399999999995</v>
      </c>
      <c r="K30" s="235">
        <v>0.006468000000000001</v>
      </c>
      <c r="L30" s="235">
        <v>0.01038</v>
      </c>
      <c r="M30" s="235">
        <v>0.014647000000000002</v>
      </c>
      <c r="N30" s="235">
        <v>0.01906</v>
      </c>
      <c r="O30" s="235">
        <v>0.018452000000000003</v>
      </c>
      <c r="P30" s="235">
        <v>0.02437</v>
      </c>
      <c r="Q30" s="235">
        <v>0.044397000000000006</v>
      </c>
      <c r="R30" s="235">
        <v>0.050876000000000005</v>
      </c>
      <c r="S30" s="235">
        <v>0.059925000000000006</v>
      </c>
      <c r="T30" s="235">
        <v>7.176E-06</v>
      </c>
      <c r="U30" s="235">
        <v>0.01488</v>
      </c>
      <c r="V30" s="235">
        <v>0.021432000000000003</v>
      </c>
      <c r="W30" s="235">
        <v>0.030073</v>
      </c>
      <c r="X30" s="235">
        <v>0.023714</v>
      </c>
      <c r="Y30" s="235">
        <v>0.048999</v>
      </c>
      <c r="Z30" s="235">
        <v>0.073725</v>
      </c>
      <c r="AA30" s="235">
        <v>0.096457</v>
      </c>
      <c r="AB30" s="235">
        <v>0.020329</v>
      </c>
      <c r="AC30" s="235">
        <v>0.044874</v>
      </c>
      <c r="AD30" s="235">
        <v>0.06924999999999999</v>
      </c>
      <c r="AE30" s="235">
        <v>0.091801</v>
      </c>
      <c r="AF30" s="242" t="s">
        <v>551</v>
      </c>
      <c r="AG30" s="242" t="s">
        <v>551</v>
      </c>
      <c r="AH30" s="242" t="s">
        <v>551</v>
      </c>
      <c r="AI30" s="242" t="s">
        <v>551</v>
      </c>
      <c r="AJ30" s="242" t="s">
        <v>551</v>
      </c>
      <c r="AK30" s="242" t="s">
        <v>551</v>
      </c>
    </row>
    <row r="31" spans="1:37" ht="13.5" thickBot="1">
      <c r="A31" s="373"/>
      <c r="B31" s="388"/>
      <c r="C31" s="389"/>
      <c r="D31" s="390"/>
      <c r="E31" s="251"/>
      <c r="F31" s="251"/>
      <c r="H31" s="373"/>
      <c r="I31" s="259" t="s">
        <v>747</v>
      </c>
      <c r="J31" s="242" t="s">
        <v>551</v>
      </c>
      <c r="K31" s="242" t="s">
        <v>551</v>
      </c>
      <c r="L31" s="242" t="s">
        <v>551</v>
      </c>
      <c r="M31" s="242" t="s">
        <v>551</v>
      </c>
      <c r="N31" s="242" t="s">
        <v>551</v>
      </c>
      <c r="O31" s="242" t="s">
        <v>551</v>
      </c>
      <c r="P31" s="242" t="s">
        <v>551</v>
      </c>
      <c r="Q31" s="242" t="s">
        <v>551</v>
      </c>
      <c r="R31" s="242" t="s">
        <v>551</v>
      </c>
      <c r="S31" s="242" t="s">
        <v>551</v>
      </c>
      <c r="T31" s="242" t="s">
        <v>551</v>
      </c>
      <c r="U31" s="242" t="s">
        <v>551</v>
      </c>
      <c r="V31" s="242" t="s">
        <v>551</v>
      </c>
      <c r="W31" s="242" t="s">
        <v>551</v>
      </c>
      <c r="X31" s="242" t="s">
        <v>551</v>
      </c>
      <c r="Y31" s="242" t="s">
        <v>551</v>
      </c>
      <c r="Z31" s="242" t="s">
        <v>551</v>
      </c>
      <c r="AA31" s="242" t="s">
        <v>551</v>
      </c>
      <c r="AB31" s="242" t="s">
        <v>551</v>
      </c>
      <c r="AC31" s="242" t="s">
        <v>551</v>
      </c>
      <c r="AD31" s="242" t="s">
        <v>551</v>
      </c>
      <c r="AE31" s="242" t="s">
        <v>551</v>
      </c>
      <c r="AF31" s="591">
        <v>0.0035070000000000006</v>
      </c>
      <c r="AG31" s="591">
        <v>0.0062910000000000015</v>
      </c>
      <c r="AH31" s="591">
        <v>0.008617000000000001</v>
      </c>
      <c r="AI31" s="591">
        <v>0.009577</v>
      </c>
      <c r="AJ31" s="591">
        <v>0.004436000000000001</v>
      </c>
      <c r="AK31" s="591">
        <v>0.0075588240000000004</v>
      </c>
    </row>
    <row r="32" spans="1:24" ht="12.75">
      <c r="A32" s="373"/>
      <c r="B32" s="388"/>
      <c r="C32" s="389"/>
      <c r="D32" s="390"/>
      <c r="E32" s="251"/>
      <c r="F32" s="251"/>
      <c r="H32" s="373"/>
      <c r="I32" s="388"/>
      <c r="J32" s="251"/>
      <c r="K32" s="391"/>
      <c r="L32" s="391"/>
      <c r="M32" s="251"/>
      <c r="N32" s="251"/>
      <c r="O32" s="251"/>
      <c r="P32" s="251"/>
      <c r="Q32" s="251"/>
      <c r="R32" s="251"/>
      <c r="S32" s="251"/>
      <c r="T32" s="251"/>
      <c r="U32" s="251"/>
      <c r="V32" s="251"/>
      <c r="W32" s="251"/>
      <c r="X32" s="251"/>
    </row>
    <row r="33" spans="1:24" ht="12.75">
      <c r="A33" s="373"/>
      <c r="B33" s="388"/>
      <c r="C33" s="392"/>
      <c r="D33" s="28"/>
      <c r="E33" s="251"/>
      <c r="F33" s="251"/>
      <c r="H33" s="373"/>
      <c r="I33" s="393" t="s">
        <v>425</v>
      </c>
      <c r="J33" s="251"/>
      <c r="K33" s="251"/>
      <c r="L33" s="251"/>
      <c r="M33" s="251"/>
      <c r="N33" s="251"/>
      <c r="O33" s="251"/>
      <c r="P33" s="251"/>
      <c r="Q33" s="251"/>
      <c r="R33" s="251"/>
      <c r="S33" s="251"/>
      <c r="T33" s="251"/>
      <c r="U33" s="251"/>
      <c r="V33" s="251"/>
      <c r="W33" s="251"/>
      <c r="X33" s="251"/>
    </row>
    <row r="34" spans="9:24" ht="48.75" customHeight="1">
      <c r="I34" s="223" t="s">
        <v>72</v>
      </c>
      <c r="J34" s="26"/>
      <c r="K34" s="26"/>
      <c r="L34" s="26"/>
      <c r="M34" s="26"/>
      <c r="N34" s="26"/>
      <c r="O34" s="26"/>
      <c r="P34" s="26"/>
      <c r="Q34" s="26"/>
      <c r="R34" s="26"/>
      <c r="S34" s="26"/>
      <c r="T34" s="26"/>
      <c r="U34" s="26"/>
      <c r="V34" s="26"/>
      <c r="W34" s="26"/>
      <c r="X34" s="26"/>
    </row>
    <row r="35" spans="22:24" ht="12.75">
      <c r="V35" s="251"/>
      <c r="W35" s="251"/>
      <c r="X35" s="251"/>
    </row>
    <row r="36" spans="22:24" ht="12.75">
      <c r="V36" s="251"/>
      <c r="W36" s="251"/>
      <c r="X36" s="251"/>
    </row>
    <row r="37" spans="3:24" ht="12.75">
      <c r="C37" s="379"/>
      <c r="D37" s="246"/>
      <c r="V37" s="26"/>
      <c r="W37" s="26"/>
      <c r="X37" s="26"/>
    </row>
    <row r="38" spans="3:4" ht="12.75">
      <c r="C38" s="379"/>
      <c r="D38" s="246"/>
    </row>
    <row r="39" spans="3:4" ht="12.75">
      <c r="C39" s="379"/>
      <c r="D39" s="246"/>
    </row>
    <row r="40" spans="3:4" ht="12.75">
      <c r="C40" s="379"/>
      <c r="D40" s="246"/>
    </row>
    <row r="41" spans="3:4" ht="12.75">
      <c r="C41" s="379"/>
      <c r="D41" s="246"/>
    </row>
    <row r="42" spans="3:4" ht="12.75">
      <c r="C42" s="379"/>
      <c r="D42" s="246"/>
    </row>
    <row r="43" spans="3:4" ht="12.75">
      <c r="C43" s="379"/>
      <c r="D43" s="246"/>
    </row>
    <row r="44" spans="3:4" ht="12.75">
      <c r="C44" s="379"/>
      <c r="D44" s="246"/>
    </row>
    <row r="45" spans="3:4" ht="12.75">
      <c r="C45" s="379"/>
      <c r="D45" s="246"/>
    </row>
    <row r="46" spans="3:4" ht="12.75">
      <c r="C46" s="379"/>
      <c r="D46" s="246"/>
    </row>
    <row r="47" spans="3:4" ht="12.75">
      <c r="C47" s="379"/>
      <c r="D47" s="246"/>
    </row>
    <row r="48" spans="3:4" ht="12.75">
      <c r="C48" s="379"/>
      <c r="D48" s="246"/>
    </row>
    <row r="49" spans="3:4" ht="12.75">
      <c r="C49" s="379"/>
      <c r="D49" s="246"/>
    </row>
    <row r="50" spans="3:4" ht="12.75">
      <c r="C50" s="379"/>
      <c r="D50" s="246"/>
    </row>
    <row r="51" spans="3:4" ht="12.75">
      <c r="C51" s="379"/>
      <c r="D51" s="246"/>
    </row>
    <row r="52" spans="3:4" ht="12.75">
      <c r="C52" s="379"/>
      <c r="D52" s="246"/>
    </row>
    <row r="53" spans="3:4" ht="12.75">
      <c r="C53" s="379"/>
      <c r="D53" s="246"/>
    </row>
    <row r="54" spans="3:4" ht="12.75">
      <c r="C54" s="379"/>
      <c r="D54" s="246"/>
    </row>
    <row r="55" spans="3:4" ht="12.75">
      <c r="C55" s="379"/>
      <c r="D55" s="246"/>
    </row>
    <row r="56" spans="3:4" ht="12.75">
      <c r="C56" s="379"/>
      <c r="D56" s="246"/>
    </row>
    <row r="57" spans="3:4" ht="12.75">
      <c r="C57" s="379"/>
      <c r="D57" s="246"/>
    </row>
    <row r="58" spans="3:4" ht="12.75">
      <c r="C58" s="379"/>
      <c r="D58" s="246"/>
    </row>
    <row r="59" spans="3:4" ht="12.75">
      <c r="C59" s="379"/>
      <c r="D59" s="246"/>
    </row>
    <row r="60" spans="3:4" ht="12.75">
      <c r="C60" s="379"/>
      <c r="D60" s="246"/>
    </row>
    <row r="61" spans="3:4" ht="12.75">
      <c r="C61" s="379"/>
      <c r="D61" s="246"/>
    </row>
    <row r="62" spans="3:4" ht="12.75">
      <c r="C62" s="379"/>
      <c r="D62" s="246"/>
    </row>
    <row r="63" spans="3:4" ht="12.75">
      <c r="C63" s="379"/>
      <c r="D63" s="246"/>
    </row>
    <row r="64" spans="3:4" ht="12.75">
      <c r="C64" s="379"/>
      <c r="D64" s="246"/>
    </row>
    <row r="65" spans="3:4" ht="12.75">
      <c r="C65" s="379"/>
      <c r="D65" s="246"/>
    </row>
    <row r="66" spans="3:4" ht="12.75">
      <c r="C66" s="379"/>
      <c r="D66" s="246"/>
    </row>
    <row r="67" spans="3:4" ht="12.75">
      <c r="C67" s="379"/>
      <c r="D67" s="246"/>
    </row>
    <row r="68" spans="3:4" ht="12.75">
      <c r="C68" s="379"/>
      <c r="D68" s="246"/>
    </row>
    <row r="69" spans="3:4" ht="12.75">
      <c r="C69" s="379"/>
      <c r="D69" s="246"/>
    </row>
    <row r="70" spans="3:4" ht="12.75">
      <c r="C70" s="379"/>
      <c r="D70" s="246"/>
    </row>
    <row r="71" spans="3:4" ht="12.75">
      <c r="C71" s="379"/>
      <c r="D71" s="246"/>
    </row>
    <row r="72" spans="3:4" ht="12.75">
      <c r="C72" s="379"/>
      <c r="D72" s="246"/>
    </row>
  </sheetData>
  <sheetProtection/>
  <mergeCells count="4">
    <mergeCell ref="H1:I1"/>
    <mergeCell ref="A1:B1"/>
    <mergeCell ref="E1:G1"/>
    <mergeCell ref="AH1:AI1"/>
  </mergeCells>
  <hyperlinks>
    <hyperlink ref="AH1" location="Tartalom!A1" display="Vissza a tartalomjegyzékre"/>
  </hyperlinks>
  <printOptions/>
  <pageMargins left="0.31496062992125984" right="0.35433070866141736" top="0.44" bottom="0.38" header="0.35433070866141736" footer="0.23"/>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rgb="FFFFC000"/>
    <outlinePr summaryBelow="0"/>
  </sheetPr>
  <dimension ref="A1:AK18"/>
  <sheetViews>
    <sheetView zoomScalePageLayoutView="0" workbookViewId="0" topLeftCell="A1">
      <pane xSplit="1" ySplit="2" topLeftCell="AB3" activePane="bottomRight" state="frozen"/>
      <selection pane="topLeft" activeCell="A1" sqref="A1"/>
      <selection pane="topRight" activeCell="C1" sqref="C1"/>
      <selection pane="bottomLeft" activeCell="A4" sqref="A4"/>
      <selection pane="bottomRight" activeCell="AL2" sqref="AL2:AL12"/>
    </sheetView>
  </sheetViews>
  <sheetFormatPr defaultColWidth="9.140625" defaultRowHeight="12.75" outlineLevelRow="1" outlineLevelCol="1"/>
  <cols>
    <col min="1" max="1" width="33.140625" style="18" customWidth="1"/>
    <col min="2" max="2" width="9.00390625" style="18" customWidth="1"/>
    <col min="3" max="3" width="8.00390625" style="18" customWidth="1"/>
    <col min="4" max="4" width="8.140625" style="18" customWidth="1"/>
    <col min="5" max="5" width="9.57421875" style="18" customWidth="1"/>
    <col min="6" max="6" width="8.57421875" style="18" customWidth="1"/>
    <col min="7" max="7" width="8.140625" style="18" customWidth="1"/>
    <col min="8" max="8" width="8.28125" style="18" customWidth="1"/>
    <col min="9" max="11" width="8.00390625" style="18" customWidth="1"/>
    <col min="12" max="12" width="9.8515625" style="18" hidden="1" customWidth="1" outlineLevel="1"/>
    <col min="13" max="13" width="11.140625" style="18" hidden="1" customWidth="1" outlineLevel="1"/>
    <col min="14" max="14" width="10.57421875" style="18" hidden="1" customWidth="1" outlineLevel="1"/>
    <col min="15" max="15" width="10.7109375" style="18" bestFit="1" customWidth="1" collapsed="1"/>
    <col min="16" max="16" width="9.8515625" style="18" hidden="1" customWidth="1" outlineLevel="1"/>
    <col min="17" max="17" width="10.140625" style="18" hidden="1" customWidth="1" outlineLevel="1"/>
    <col min="18" max="18" width="10.8515625" style="18" hidden="1" customWidth="1" outlineLevel="1"/>
    <col min="19" max="19" width="9.421875" style="18" customWidth="1" collapsed="1"/>
    <col min="20" max="22" width="9.421875" style="18" customWidth="1"/>
    <col min="23" max="24" width="9.7109375" style="18" customWidth="1"/>
    <col min="25" max="16384" width="9.140625" style="18" customWidth="1"/>
  </cols>
  <sheetData>
    <row r="1" spans="1:35" s="215" customFormat="1" ht="47.25" customHeight="1">
      <c r="A1" s="262" t="s">
        <v>353</v>
      </c>
      <c r="B1" s="213"/>
      <c r="C1" s="214"/>
      <c r="D1" s="214"/>
      <c r="E1" s="214"/>
      <c r="F1" s="214"/>
      <c r="G1" s="213"/>
      <c r="H1" s="213"/>
      <c r="J1" s="213"/>
      <c r="K1" s="213"/>
      <c r="L1" s="213"/>
      <c r="O1" s="616"/>
      <c r="P1" s="616"/>
      <c r="S1" s="131"/>
      <c r="T1" s="131"/>
      <c r="U1" s="131"/>
      <c r="AH1" s="616" t="s">
        <v>44</v>
      </c>
      <c r="AI1" s="616"/>
    </row>
    <row r="2" spans="1:37" ht="30.75" customHeight="1">
      <c r="A2" s="54" t="s">
        <v>2</v>
      </c>
      <c r="B2" s="54" t="s">
        <v>10</v>
      </c>
      <c r="C2" s="263">
        <v>1999</v>
      </c>
      <c r="D2" s="263">
        <v>2000</v>
      </c>
      <c r="E2" s="54" t="s">
        <v>13</v>
      </c>
      <c r="F2" s="54" t="s">
        <v>9</v>
      </c>
      <c r="G2" s="54" t="s">
        <v>14</v>
      </c>
      <c r="H2" s="54" t="s">
        <v>15</v>
      </c>
      <c r="I2" s="54" t="s">
        <v>16</v>
      </c>
      <c r="J2" s="54" t="s">
        <v>70</v>
      </c>
      <c r="K2" s="54" t="s">
        <v>71</v>
      </c>
      <c r="L2" s="54" t="s">
        <v>524</v>
      </c>
      <c r="M2" s="54" t="s">
        <v>525</v>
      </c>
      <c r="N2" s="54" t="s">
        <v>526</v>
      </c>
      <c r="O2" s="54" t="s">
        <v>527</v>
      </c>
      <c r="P2" s="54" t="s">
        <v>528</v>
      </c>
      <c r="Q2" s="54" t="s">
        <v>529</v>
      </c>
      <c r="R2" s="54" t="s">
        <v>530</v>
      </c>
      <c r="S2" s="54" t="s">
        <v>538</v>
      </c>
      <c r="T2" s="54" t="s">
        <v>547</v>
      </c>
      <c r="U2" s="54" t="s">
        <v>557</v>
      </c>
      <c r="V2" s="54" t="s">
        <v>571</v>
      </c>
      <c r="W2" s="54" t="s">
        <v>607</v>
      </c>
      <c r="X2" s="54" t="s">
        <v>615</v>
      </c>
      <c r="Y2" s="54" t="s">
        <v>631</v>
      </c>
      <c r="Z2" s="553" t="s">
        <v>648</v>
      </c>
      <c r="AA2" s="560" t="s">
        <v>665</v>
      </c>
      <c r="AB2" s="54" t="s">
        <v>671</v>
      </c>
      <c r="AC2" s="570" t="s">
        <v>688</v>
      </c>
      <c r="AD2" s="576" t="s">
        <v>706</v>
      </c>
      <c r="AE2" s="579" t="s">
        <v>724</v>
      </c>
      <c r="AF2" s="584" t="s">
        <v>741</v>
      </c>
      <c r="AG2" s="593" t="s">
        <v>766</v>
      </c>
      <c r="AH2" s="595" t="s">
        <v>771</v>
      </c>
      <c r="AI2" s="598" t="s">
        <v>785</v>
      </c>
      <c r="AJ2" s="606" t="s">
        <v>815</v>
      </c>
      <c r="AK2" s="613" t="s">
        <v>851</v>
      </c>
    </row>
    <row r="3" spans="1:37" ht="12.75">
      <c r="A3" s="153" t="s">
        <v>80</v>
      </c>
      <c r="B3" s="469" t="s">
        <v>31</v>
      </c>
      <c r="C3" s="104">
        <v>13.742</v>
      </c>
      <c r="D3" s="104">
        <v>57.3</v>
      </c>
      <c r="E3" s="104">
        <v>59.998</v>
      </c>
      <c r="F3" s="104">
        <v>68.04</v>
      </c>
      <c r="G3" s="104">
        <v>79.322</v>
      </c>
      <c r="H3" s="104">
        <v>93.395</v>
      </c>
      <c r="I3" s="104">
        <v>107.085</v>
      </c>
      <c r="J3" s="105">
        <v>119.017</v>
      </c>
      <c r="K3" s="105">
        <v>120.239</v>
      </c>
      <c r="L3" s="105">
        <v>99.21</v>
      </c>
      <c r="M3" s="105">
        <v>95.45</v>
      </c>
      <c r="N3" s="105">
        <v>61.37199999999999</v>
      </c>
      <c r="O3" s="105">
        <v>56.24</v>
      </c>
      <c r="P3" s="105">
        <v>53.068</v>
      </c>
      <c r="Q3" s="105">
        <v>47.262</v>
      </c>
      <c r="R3" s="105">
        <v>45.63</v>
      </c>
      <c r="S3" s="105">
        <v>44.423</v>
      </c>
      <c r="T3" s="516">
        <v>44.098</v>
      </c>
      <c r="U3" s="516">
        <v>42.918</v>
      </c>
      <c r="V3" s="516">
        <v>41.651</v>
      </c>
      <c r="W3" s="516">
        <v>42.19</v>
      </c>
      <c r="X3" s="516">
        <v>41.208</v>
      </c>
      <c r="Y3" s="516">
        <v>38.789</v>
      </c>
      <c r="Z3" s="516">
        <v>38.042</v>
      </c>
      <c r="AA3" s="516">
        <v>38.189</v>
      </c>
      <c r="AB3" s="516">
        <v>37.683</v>
      </c>
      <c r="AC3" s="516">
        <v>37.575</v>
      </c>
      <c r="AD3" s="516">
        <v>37.508</v>
      </c>
      <c r="AE3" s="516">
        <v>37.975</v>
      </c>
      <c r="AF3" s="516">
        <v>38.34</v>
      </c>
      <c r="AG3" s="516">
        <v>38.373</v>
      </c>
      <c r="AH3" s="516">
        <v>37.759</v>
      </c>
      <c r="AI3" s="516">
        <v>37.66266666666667</v>
      </c>
      <c r="AJ3" s="516">
        <v>37.791</v>
      </c>
      <c r="AK3" s="516">
        <v>37.941</v>
      </c>
    </row>
    <row r="4" spans="1:37" ht="12.75">
      <c r="A4" s="35" t="s">
        <v>0</v>
      </c>
      <c r="B4" s="58">
        <v>9.578</v>
      </c>
      <c r="C4" s="47">
        <v>65.3</v>
      </c>
      <c r="D4" s="47">
        <v>15.787</v>
      </c>
      <c r="E4" s="47">
        <v>17.045</v>
      </c>
      <c r="F4" s="47">
        <v>16.409</v>
      </c>
      <c r="G4" s="47">
        <v>41.153</v>
      </c>
      <c r="H4" s="47">
        <v>26.258</v>
      </c>
      <c r="I4" s="47">
        <v>32.065</v>
      </c>
      <c r="J4" s="47">
        <v>18.144</v>
      </c>
      <c r="K4" s="47">
        <v>6.386</v>
      </c>
      <c r="L4" s="47">
        <v>1.679</v>
      </c>
      <c r="M4" s="47">
        <v>0.84</v>
      </c>
      <c r="N4" s="47">
        <v>1.168</v>
      </c>
      <c r="O4" s="47">
        <v>1.215</v>
      </c>
      <c r="P4" s="47">
        <v>1.399</v>
      </c>
      <c r="Q4" s="47">
        <v>0.858</v>
      </c>
      <c r="R4" s="47">
        <v>0.765</v>
      </c>
      <c r="S4" s="47">
        <v>1.066</v>
      </c>
      <c r="T4" s="264">
        <v>1.01</v>
      </c>
      <c r="U4" s="264">
        <v>2.02</v>
      </c>
      <c r="V4" s="264">
        <v>2.973</v>
      </c>
      <c r="W4" s="264">
        <v>0.917</v>
      </c>
      <c r="X4" s="264">
        <v>1.447</v>
      </c>
      <c r="Y4" s="264">
        <v>0.659</v>
      </c>
      <c r="Z4" s="264">
        <v>0.948</v>
      </c>
      <c r="AA4" s="264">
        <v>1.05</v>
      </c>
      <c r="AB4" s="264">
        <v>1.426</v>
      </c>
      <c r="AC4" s="264">
        <v>0.738</v>
      </c>
      <c r="AD4" s="264">
        <v>1.51</v>
      </c>
      <c r="AE4" s="264">
        <v>1.25</v>
      </c>
      <c r="AF4" s="264">
        <v>1.71925</v>
      </c>
      <c r="AG4" s="264">
        <v>1.178</v>
      </c>
      <c r="AH4" s="264">
        <v>1.0139999999999998</v>
      </c>
      <c r="AI4" s="264">
        <v>1.292</v>
      </c>
      <c r="AJ4" s="264">
        <v>2.547</v>
      </c>
      <c r="AK4" s="264">
        <v>3.462</v>
      </c>
    </row>
    <row r="5" spans="1:37" ht="12.75">
      <c r="A5" s="35" t="s">
        <v>74</v>
      </c>
      <c r="B5" s="58" t="s">
        <v>31</v>
      </c>
      <c r="C5" s="47" t="s">
        <v>31</v>
      </c>
      <c r="D5" s="47" t="s">
        <v>31</v>
      </c>
      <c r="E5" s="47" t="s">
        <v>31</v>
      </c>
      <c r="F5" s="47">
        <v>0.045</v>
      </c>
      <c r="G5" s="47">
        <v>0.104</v>
      </c>
      <c r="H5" s="47">
        <v>0.435</v>
      </c>
      <c r="I5" s="47">
        <v>0.568</v>
      </c>
      <c r="J5" s="47">
        <v>2.032</v>
      </c>
      <c r="K5" s="47">
        <v>0.695</v>
      </c>
      <c r="L5" s="47">
        <v>0.01</v>
      </c>
      <c r="M5" s="47">
        <v>0.151</v>
      </c>
      <c r="N5" s="47">
        <v>0.048</v>
      </c>
      <c r="O5" s="47">
        <v>0.007</v>
      </c>
      <c r="P5" s="47">
        <v>0.005</v>
      </c>
      <c r="Q5" s="47">
        <v>0.007</v>
      </c>
      <c r="R5" s="47">
        <v>0.003</v>
      </c>
      <c r="S5" s="47">
        <v>0.003</v>
      </c>
      <c r="T5" s="264">
        <v>0.002</v>
      </c>
      <c r="U5" s="264">
        <v>0.004</v>
      </c>
      <c r="V5" s="264">
        <v>0.02</v>
      </c>
      <c r="W5" s="264">
        <v>0.127</v>
      </c>
      <c r="X5" s="264">
        <v>0.041</v>
      </c>
      <c r="Y5" s="264">
        <v>0.001</v>
      </c>
      <c r="Z5" s="264">
        <v>0.001</v>
      </c>
      <c r="AA5" s="264">
        <v>0.002</v>
      </c>
      <c r="AB5" s="264">
        <v>0.027</v>
      </c>
      <c r="AC5" s="264">
        <v>0.004</v>
      </c>
      <c r="AD5" s="264">
        <v>0.001</v>
      </c>
      <c r="AE5" s="264">
        <v>0.001</v>
      </c>
      <c r="AF5" s="264">
        <v>0.00275</v>
      </c>
      <c r="AG5" s="264">
        <v>0</v>
      </c>
      <c r="AH5" s="264">
        <v>0.003</v>
      </c>
      <c r="AI5" s="264">
        <v>0.003</v>
      </c>
      <c r="AJ5" s="264">
        <v>0.003</v>
      </c>
      <c r="AK5" s="264">
        <v>0.04</v>
      </c>
    </row>
    <row r="6" spans="1:37" ht="12.75">
      <c r="A6" s="35" t="s">
        <v>75</v>
      </c>
      <c r="B6" s="58" t="s">
        <v>31</v>
      </c>
      <c r="C6" s="47" t="s">
        <v>31</v>
      </c>
      <c r="D6" s="47" t="s">
        <v>31</v>
      </c>
      <c r="E6" s="47" t="s">
        <v>31</v>
      </c>
      <c r="F6" s="47">
        <v>0.097</v>
      </c>
      <c r="G6" s="47">
        <v>0.463</v>
      </c>
      <c r="H6" s="47">
        <v>0.31</v>
      </c>
      <c r="I6" s="47">
        <v>0.672</v>
      </c>
      <c r="J6" s="47">
        <v>2.21</v>
      </c>
      <c r="K6" s="47">
        <v>0.262</v>
      </c>
      <c r="L6" s="47">
        <v>0.118</v>
      </c>
      <c r="M6" s="47">
        <v>0.226</v>
      </c>
      <c r="N6" s="47">
        <v>0.033</v>
      </c>
      <c r="O6" s="47">
        <v>0.042</v>
      </c>
      <c r="P6" s="47">
        <v>0.041</v>
      </c>
      <c r="Q6" s="47">
        <v>0.018</v>
      </c>
      <c r="R6" s="47">
        <v>0.059</v>
      </c>
      <c r="S6" s="47">
        <v>0.091</v>
      </c>
      <c r="T6" s="264">
        <v>0.043</v>
      </c>
      <c r="U6" s="264">
        <v>0.086</v>
      </c>
      <c r="V6" s="264">
        <v>0.123</v>
      </c>
      <c r="W6" s="264">
        <v>0.185</v>
      </c>
      <c r="X6" s="264">
        <v>0.082</v>
      </c>
      <c r="Y6" s="264">
        <v>0.027</v>
      </c>
      <c r="Z6" s="264">
        <v>0.028</v>
      </c>
      <c r="AA6" s="264">
        <v>0.057</v>
      </c>
      <c r="AB6" s="264">
        <v>0.084</v>
      </c>
      <c r="AC6" s="264">
        <v>0.025</v>
      </c>
      <c r="AD6" s="264">
        <v>0.024</v>
      </c>
      <c r="AE6" s="264">
        <v>0.031</v>
      </c>
      <c r="AF6" s="264">
        <v>0.028</v>
      </c>
      <c r="AG6" s="264">
        <v>0.016</v>
      </c>
      <c r="AH6" s="264">
        <v>0.012</v>
      </c>
      <c r="AI6" s="264">
        <v>0.017</v>
      </c>
      <c r="AJ6" s="264">
        <v>0.043</v>
      </c>
      <c r="AK6" s="264">
        <v>0.04</v>
      </c>
    </row>
    <row r="7" spans="1:37" ht="12.75">
      <c r="A7" s="35" t="s">
        <v>49</v>
      </c>
      <c r="B7" s="58">
        <v>0.087</v>
      </c>
      <c r="C7" s="47">
        <v>0.164</v>
      </c>
      <c r="D7" s="47">
        <v>0.171</v>
      </c>
      <c r="E7" s="47">
        <v>0.168</v>
      </c>
      <c r="F7" s="47">
        <v>0.188</v>
      </c>
      <c r="G7" s="47">
        <v>0.253</v>
      </c>
      <c r="H7" s="47">
        <v>0.188</v>
      </c>
      <c r="I7" s="47">
        <v>0.216</v>
      </c>
      <c r="J7" s="47">
        <v>0.232</v>
      </c>
      <c r="K7" s="47">
        <v>0.221</v>
      </c>
      <c r="L7" s="47">
        <v>0.043</v>
      </c>
      <c r="M7" s="47">
        <v>0.034</v>
      </c>
      <c r="N7" s="47">
        <v>0.056</v>
      </c>
      <c r="O7" s="47">
        <v>0.046</v>
      </c>
      <c r="P7" s="47">
        <v>0.069</v>
      </c>
      <c r="Q7" s="47">
        <v>0.066</v>
      </c>
      <c r="R7" s="47">
        <v>0.054</v>
      </c>
      <c r="S7" s="47">
        <v>0.06</v>
      </c>
      <c r="T7" s="264">
        <v>0.035</v>
      </c>
      <c r="U7" s="264">
        <v>0.07</v>
      </c>
      <c r="V7" s="264">
        <v>0.121</v>
      </c>
      <c r="W7" s="264">
        <v>0.044</v>
      </c>
      <c r="X7" s="264">
        <v>0.049</v>
      </c>
      <c r="Y7" s="264">
        <v>0.045</v>
      </c>
      <c r="Z7" s="264">
        <v>0.042</v>
      </c>
      <c r="AA7" s="264">
        <v>0.053</v>
      </c>
      <c r="AB7" s="264">
        <v>0.054</v>
      </c>
      <c r="AC7" s="264">
        <v>0.041</v>
      </c>
      <c r="AD7" s="264">
        <v>0.04</v>
      </c>
      <c r="AE7" s="264">
        <v>0.047</v>
      </c>
      <c r="AF7" s="264">
        <v>0.059</v>
      </c>
      <c r="AG7" s="264">
        <v>0.038</v>
      </c>
      <c r="AH7" s="264">
        <v>0.052</v>
      </c>
      <c r="AI7" s="264">
        <v>0.049</v>
      </c>
      <c r="AJ7" s="264">
        <v>0.104</v>
      </c>
      <c r="AK7" s="264">
        <v>0.092</v>
      </c>
    </row>
    <row r="8" spans="1:37" ht="12.75">
      <c r="A8" s="35" t="s">
        <v>147</v>
      </c>
      <c r="B8" s="58">
        <v>0.353</v>
      </c>
      <c r="C8" s="47">
        <v>0.465</v>
      </c>
      <c r="D8" s="47">
        <v>2.101</v>
      </c>
      <c r="E8" s="47">
        <v>11.511</v>
      </c>
      <c r="F8" s="47">
        <v>6.494</v>
      </c>
      <c r="G8" s="47">
        <v>13.535</v>
      </c>
      <c r="H8" s="47">
        <v>8.855</v>
      </c>
      <c r="I8" s="47">
        <v>20.626</v>
      </c>
      <c r="J8" s="47">
        <v>15.638</v>
      </c>
      <c r="K8" s="47">
        <v>18.782</v>
      </c>
      <c r="L8" s="47">
        <v>3.909</v>
      </c>
      <c r="M8" s="47">
        <v>28.159</v>
      </c>
      <c r="N8" s="47">
        <v>1.865</v>
      </c>
      <c r="O8" s="47">
        <v>1.923</v>
      </c>
      <c r="P8" s="47">
        <v>3.018</v>
      </c>
      <c r="Q8" s="47">
        <v>2.653</v>
      </c>
      <c r="R8" s="47">
        <v>1.839</v>
      </c>
      <c r="S8" s="47">
        <v>1.223</v>
      </c>
      <c r="T8" s="264">
        <v>1.125</v>
      </c>
      <c r="U8" s="264">
        <v>2.25</v>
      </c>
      <c r="V8" s="264">
        <v>3.564</v>
      </c>
      <c r="W8" s="264">
        <v>1.386</v>
      </c>
      <c r="X8" s="264">
        <v>1.048</v>
      </c>
      <c r="Y8" s="264">
        <v>0.815</v>
      </c>
      <c r="Z8" s="264">
        <v>0.639</v>
      </c>
      <c r="AA8" s="264">
        <v>1.147</v>
      </c>
      <c r="AB8" s="264">
        <v>1.089</v>
      </c>
      <c r="AC8" s="264">
        <v>0.487</v>
      </c>
      <c r="AD8" s="264">
        <v>0.848</v>
      </c>
      <c r="AE8" s="264">
        <v>0.609</v>
      </c>
      <c r="AF8" s="264">
        <v>1.475</v>
      </c>
      <c r="AG8" s="264">
        <v>0.91</v>
      </c>
      <c r="AH8" s="264">
        <v>0.892</v>
      </c>
      <c r="AI8" s="264">
        <v>0.582</v>
      </c>
      <c r="AJ8" s="264">
        <v>1.768</v>
      </c>
      <c r="AK8" s="264">
        <v>1.287</v>
      </c>
    </row>
    <row r="9" spans="1:37" ht="12.75">
      <c r="A9" s="35" t="s">
        <v>508</v>
      </c>
      <c r="B9" s="58" t="s">
        <v>31</v>
      </c>
      <c r="C9" s="47" t="s">
        <v>31</v>
      </c>
      <c r="D9" s="47" t="s">
        <v>31</v>
      </c>
      <c r="E9" s="47" t="s">
        <v>31</v>
      </c>
      <c r="F9" s="47">
        <v>1.116</v>
      </c>
      <c r="G9" s="47">
        <v>1.269</v>
      </c>
      <c r="H9" s="47">
        <v>2.324</v>
      </c>
      <c r="I9" s="47">
        <v>0.555</v>
      </c>
      <c r="J9" s="47">
        <v>0.882</v>
      </c>
      <c r="K9" s="47">
        <v>7.675</v>
      </c>
      <c r="L9" s="47">
        <v>0.533</v>
      </c>
      <c r="M9" s="47">
        <v>1</v>
      </c>
      <c r="N9" s="47">
        <v>0.094</v>
      </c>
      <c r="O9" s="47">
        <v>2.206</v>
      </c>
      <c r="P9" s="47">
        <v>0.044</v>
      </c>
      <c r="Q9" s="47">
        <v>0.09</v>
      </c>
      <c r="R9" s="47">
        <v>0.009</v>
      </c>
      <c r="S9" s="47">
        <v>0.023</v>
      </c>
      <c r="T9" s="264">
        <v>0.005</v>
      </c>
      <c r="U9" s="264">
        <v>0.01</v>
      </c>
      <c r="V9" s="264">
        <v>0.164</v>
      </c>
      <c r="W9" s="264">
        <v>0.295</v>
      </c>
      <c r="X9" s="264">
        <v>1.913</v>
      </c>
      <c r="Y9" s="264">
        <v>0.542</v>
      </c>
      <c r="Z9" s="264">
        <v>0.095</v>
      </c>
      <c r="AA9" s="264">
        <v>0.307</v>
      </c>
      <c r="AB9" s="264">
        <v>0.195</v>
      </c>
      <c r="AC9" s="264">
        <v>0.256</v>
      </c>
      <c r="AD9" s="264">
        <v>0.136</v>
      </c>
      <c r="AE9" s="264">
        <v>0.221</v>
      </c>
      <c r="AF9" s="264">
        <v>0.1365</v>
      </c>
      <c r="AG9" s="264">
        <v>0.155</v>
      </c>
      <c r="AH9" s="264">
        <v>0.18225</v>
      </c>
      <c r="AI9" s="264">
        <v>0.47</v>
      </c>
      <c r="AJ9" s="264">
        <v>0.256</v>
      </c>
      <c r="AK9" s="264">
        <v>0.106</v>
      </c>
    </row>
    <row r="10" spans="1:37" ht="12.75">
      <c r="A10" s="35" t="s">
        <v>84</v>
      </c>
      <c r="B10" s="58">
        <v>4.604000000000001</v>
      </c>
      <c r="C10" s="48">
        <v>-21.113</v>
      </c>
      <c r="D10" s="48">
        <v>-10.817</v>
      </c>
      <c r="E10" s="48">
        <v>2.676000000000002</v>
      </c>
      <c r="F10" s="48">
        <v>2.7229999999999848</v>
      </c>
      <c r="G10" s="47">
        <v>-11.664000000000001</v>
      </c>
      <c r="H10" s="47">
        <v>-1.3259999999999934</v>
      </c>
      <c r="I10" s="47">
        <v>1.3680000000000234</v>
      </c>
      <c r="J10" s="47">
        <v>0.008000000000009777</v>
      </c>
      <c r="K10" s="47">
        <v>-1.168999999999997</v>
      </c>
      <c r="L10" s="47">
        <v>-0.85</v>
      </c>
      <c r="M10" s="47">
        <v>-5.65</v>
      </c>
      <c r="N10" s="47">
        <v>-4.29999999999999</v>
      </c>
      <c r="O10" s="47">
        <v>-0.1769999999999996</v>
      </c>
      <c r="P10" s="47">
        <v>-4.038000000000004</v>
      </c>
      <c r="Q10" s="47">
        <v>0.3300000000000125</v>
      </c>
      <c r="R10" s="47">
        <v>-0.014000000000002899</v>
      </c>
      <c r="S10" s="47">
        <v>0.0030000000000001137</v>
      </c>
      <c r="T10" s="264">
        <v>-0.9840000000000018</v>
      </c>
      <c r="U10" s="264">
        <v>-0.875</v>
      </c>
      <c r="V10" s="264">
        <v>1.5179999999999936</v>
      </c>
      <c r="W10" s="264">
        <v>-0.116</v>
      </c>
      <c r="X10" s="264">
        <v>-0.8149999999999977</v>
      </c>
      <c r="Y10" s="264">
        <v>0.02200000000000557</v>
      </c>
      <c r="Z10" s="264">
        <v>0.0020000000000024443</v>
      </c>
      <c r="AA10" s="264">
        <v>0.006000000000000227</v>
      </c>
      <c r="AB10" s="264">
        <v>-0.1389999999999958</v>
      </c>
      <c r="AC10" s="264">
        <v>0</v>
      </c>
      <c r="AD10" s="264">
        <v>0.0040000000000048885</v>
      </c>
      <c r="AE10" s="264">
        <v>0.021999999999998465</v>
      </c>
      <c r="AF10" s="264">
        <v>0.009499999999988518</v>
      </c>
      <c r="AG10" s="264">
        <v>-0.6730000000000018</v>
      </c>
      <c r="AH10" s="264">
        <v>0.025</v>
      </c>
      <c r="AI10" s="264">
        <v>-0.049</v>
      </c>
      <c r="AJ10" s="264">
        <v>-0.229</v>
      </c>
      <c r="AK10" s="264">
        <v>0.261</v>
      </c>
    </row>
    <row r="11" spans="1:37" ht="12.75">
      <c r="A11" s="153" t="s">
        <v>148</v>
      </c>
      <c r="B11" s="103">
        <v>13.742</v>
      </c>
      <c r="C11" s="104">
        <v>57.3</v>
      </c>
      <c r="D11" s="104">
        <v>59.998</v>
      </c>
      <c r="E11" s="104">
        <v>68.04</v>
      </c>
      <c r="F11" s="104">
        <v>79.322</v>
      </c>
      <c r="G11" s="104">
        <v>93.395</v>
      </c>
      <c r="H11" s="104">
        <v>107.085</v>
      </c>
      <c r="I11" s="104">
        <v>119.017</v>
      </c>
      <c r="J11" s="105">
        <v>120.239</v>
      </c>
      <c r="K11" s="105">
        <v>99.211</v>
      </c>
      <c r="L11" s="105">
        <v>95.446</v>
      </c>
      <c r="M11" s="105">
        <v>61.37199999999999</v>
      </c>
      <c r="N11" s="105">
        <v>56.24</v>
      </c>
      <c r="O11" s="105">
        <v>53.068</v>
      </c>
      <c r="P11" s="105">
        <v>47.262</v>
      </c>
      <c r="Q11" s="105">
        <v>45.63</v>
      </c>
      <c r="R11" s="105">
        <v>44.423</v>
      </c>
      <c r="S11" s="105">
        <v>44.098</v>
      </c>
      <c r="T11" s="516">
        <v>42.918</v>
      </c>
      <c r="U11" s="516">
        <v>41.651</v>
      </c>
      <c r="V11" s="516">
        <v>42.19</v>
      </c>
      <c r="W11" s="516">
        <v>41.208</v>
      </c>
      <c r="X11" s="516">
        <v>38.789</v>
      </c>
      <c r="Y11" s="516">
        <v>38.042</v>
      </c>
      <c r="Z11" s="516">
        <v>38.189</v>
      </c>
      <c r="AA11" s="516">
        <v>37.683</v>
      </c>
      <c r="AB11" s="516">
        <v>37.575</v>
      </c>
      <c r="AC11" s="516">
        <v>37.508</v>
      </c>
      <c r="AD11" s="516">
        <v>37.975</v>
      </c>
      <c r="AE11" s="516">
        <v>38.34</v>
      </c>
      <c r="AF11" s="516">
        <v>38.373</v>
      </c>
      <c r="AG11" s="516">
        <v>37.759</v>
      </c>
      <c r="AH11" s="516">
        <v>37.66266666666667</v>
      </c>
      <c r="AI11" s="516">
        <v>37.791</v>
      </c>
      <c r="AJ11" s="516">
        <v>37.941</v>
      </c>
      <c r="AK11" s="516">
        <v>40.179</v>
      </c>
    </row>
    <row r="12" spans="1:37" ht="12.75" outlineLevel="1">
      <c r="A12" s="158" t="s">
        <v>149</v>
      </c>
      <c r="B12" s="76">
        <v>0.197</v>
      </c>
      <c r="C12" s="76">
        <v>0.455</v>
      </c>
      <c r="D12" s="76">
        <v>0.059</v>
      </c>
      <c r="E12" s="76">
        <v>0.051</v>
      </c>
      <c r="F12" s="76">
        <v>0.085</v>
      </c>
      <c r="G12" s="76">
        <v>0.102</v>
      </c>
      <c r="H12" s="76">
        <v>1.099</v>
      </c>
      <c r="I12" s="76">
        <v>0.075</v>
      </c>
      <c r="J12" s="76">
        <v>0.583</v>
      </c>
      <c r="K12" s="76">
        <v>2.844</v>
      </c>
      <c r="L12" s="76">
        <v>3.056</v>
      </c>
      <c r="M12" s="76">
        <v>2.951</v>
      </c>
      <c r="N12" s="76">
        <v>2.948</v>
      </c>
      <c r="O12" s="76">
        <v>2.737</v>
      </c>
      <c r="P12" s="76">
        <v>0.22</v>
      </c>
      <c r="Q12" s="76">
        <v>0.27</v>
      </c>
      <c r="R12" s="76">
        <v>1.698</v>
      </c>
      <c r="S12" s="76">
        <v>1.392</v>
      </c>
      <c r="T12" s="78">
        <v>0.116</v>
      </c>
      <c r="U12" s="78">
        <v>0.427</v>
      </c>
      <c r="V12" s="78">
        <v>0.794</v>
      </c>
      <c r="W12" s="78">
        <v>0.096</v>
      </c>
      <c r="X12" s="78">
        <v>0.258</v>
      </c>
      <c r="Y12" s="78">
        <v>0.369</v>
      </c>
      <c r="Z12" s="78">
        <v>0.469</v>
      </c>
      <c r="AA12" s="78">
        <v>0.158</v>
      </c>
      <c r="AB12" s="78">
        <v>0.355</v>
      </c>
      <c r="AC12" s="78">
        <v>0.498</v>
      </c>
      <c r="AD12" s="78">
        <v>0.525</v>
      </c>
      <c r="AE12" s="78">
        <v>0.434</v>
      </c>
      <c r="AF12" s="151">
        <v>0.496</v>
      </c>
      <c r="AG12" s="151">
        <v>0.567</v>
      </c>
      <c r="AH12" s="151">
        <v>0.597</v>
      </c>
      <c r="AI12" s="151">
        <v>0.48</v>
      </c>
      <c r="AJ12" s="151">
        <v>0.6</v>
      </c>
      <c r="AK12" s="151">
        <v>0.586</v>
      </c>
    </row>
    <row r="13" ht="12.75">
      <c r="Q13" s="44"/>
    </row>
    <row r="14" spans="1:24" ht="12.75">
      <c r="A14" s="149" t="s">
        <v>425</v>
      </c>
      <c r="B14" s="92"/>
      <c r="C14" s="92"/>
      <c r="D14" s="92"/>
      <c r="E14" s="92"/>
      <c r="F14" s="92"/>
      <c r="G14" s="92"/>
      <c r="H14" s="92"/>
      <c r="I14" s="92"/>
      <c r="J14" s="92"/>
      <c r="K14" s="92"/>
      <c r="L14" s="92"/>
      <c r="M14" s="92"/>
      <c r="N14" s="92"/>
      <c r="O14" s="92"/>
      <c r="P14" s="92"/>
      <c r="Q14" s="92"/>
      <c r="R14" s="92"/>
      <c r="S14" s="92"/>
      <c r="T14" s="92"/>
      <c r="U14" s="92"/>
      <c r="V14" s="92"/>
      <c r="W14" s="92"/>
      <c r="X14" s="92"/>
    </row>
    <row r="15" spans="1:15" ht="63.75">
      <c r="A15" s="26" t="s">
        <v>509</v>
      </c>
      <c r="B15" s="217"/>
      <c r="F15" s="44"/>
      <c r="G15" s="44"/>
      <c r="H15" s="44"/>
      <c r="I15" s="44"/>
      <c r="J15" s="44"/>
      <c r="K15" s="44"/>
      <c r="L15" s="44"/>
      <c r="M15" s="44"/>
      <c r="N15" s="44"/>
      <c r="O15" s="44"/>
    </row>
    <row r="16" ht="12.75">
      <c r="B16" s="217"/>
    </row>
    <row r="17" ht="12.75">
      <c r="B17" s="217"/>
    </row>
    <row r="18" ht="12.75">
      <c r="B18" s="217"/>
    </row>
  </sheetData>
  <sheetProtection/>
  <mergeCells count="2">
    <mergeCell ref="O1:P1"/>
    <mergeCell ref="AH1:AI1"/>
  </mergeCells>
  <hyperlinks>
    <hyperlink ref="AH1" location="Tartalom!A1" display="Vissza a tartalomjegyzékre"/>
  </hyperlinks>
  <printOptions/>
  <pageMargins left="0.4724409448818898" right="0.15748031496062992" top="0.984251968503937" bottom="0.984251968503937" header="0.5118110236220472" footer="0.5118110236220472"/>
  <pageSetup horizontalDpi="600" verticalDpi="600" orientation="landscape" paperSize="9" scale="85" r:id="rId1"/>
</worksheet>
</file>

<file path=xl/worksheets/sheet34.xml><?xml version="1.0" encoding="utf-8"?>
<worksheet xmlns="http://schemas.openxmlformats.org/spreadsheetml/2006/main" xmlns:r="http://schemas.openxmlformats.org/officeDocument/2006/relationships">
  <sheetPr>
    <tabColor rgb="FFFFC000"/>
  </sheetPr>
  <dimension ref="A1:AL19"/>
  <sheetViews>
    <sheetView zoomScalePageLayoutView="0" workbookViewId="0" topLeftCell="A1">
      <pane xSplit="1" ySplit="2" topLeftCell="AB6" activePane="bottomRight" state="frozen"/>
      <selection pane="topLeft" activeCell="A1" sqref="A1"/>
      <selection pane="topRight" activeCell="C1" sqref="C1"/>
      <selection pane="bottomLeft" activeCell="A4" sqref="A4"/>
      <selection pane="bottomRight" activeCell="AL9" sqref="AL9"/>
    </sheetView>
  </sheetViews>
  <sheetFormatPr defaultColWidth="9.140625" defaultRowHeight="12.75" outlineLevelCol="1"/>
  <cols>
    <col min="1" max="1" width="39.7109375" style="18" customWidth="1"/>
    <col min="2" max="4" width="8.57421875" style="18" customWidth="1"/>
    <col min="5" max="5" width="9.421875" style="18" customWidth="1"/>
    <col min="6" max="6" width="8.8515625" style="18" customWidth="1"/>
    <col min="7" max="7" width="9.28125" style="18" customWidth="1"/>
    <col min="8" max="8" width="9.57421875" style="18" customWidth="1"/>
    <col min="9" max="9" width="9.28125" style="18" customWidth="1"/>
    <col min="10" max="10" width="9.57421875" style="18" customWidth="1"/>
    <col min="11" max="11" width="9.140625" style="18" customWidth="1"/>
    <col min="12" max="12" width="9.57421875" style="18" hidden="1" customWidth="1" outlineLevel="1"/>
    <col min="13" max="13" width="10.140625" style="18" hidden="1" customWidth="1" outlineLevel="1"/>
    <col min="14" max="15" width="12.00390625" style="18" hidden="1" customWidth="1" outlineLevel="1"/>
    <col min="16" max="16" width="10.00390625" style="18" customWidth="1" collapsed="1"/>
    <col min="17" max="17" width="10.421875" style="18" hidden="1" customWidth="1" outlineLevel="1"/>
    <col min="18" max="18" width="0" style="18" hidden="1" customWidth="1" outlineLevel="1"/>
    <col min="19" max="19" width="11.8515625" style="18" hidden="1" customWidth="1" outlineLevel="1"/>
    <col min="20" max="20" width="11.57421875" style="18" bestFit="1" customWidth="1" collapsed="1"/>
    <col min="21" max="21" width="10.140625" style="18" customWidth="1"/>
    <col min="22" max="25" width="10.28125" style="18" customWidth="1"/>
    <col min="26" max="16384" width="9.140625" style="18" customWidth="1"/>
  </cols>
  <sheetData>
    <row r="1" spans="1:36" ht="64.5" customHeight="1">
      <c r="A1" s="262" t="s">
        <v>498</v>
      </c>
      <c r="K1" s="616"/>
      <c r="L1" s="616"/>
      <c r="M1" s="616"/>
      <c r="N1" s="616"/>
      <c r="O1" s="616"/>
      <c r="P1" s="616"/>
      <c r="T1" s="131"/>
      <c r="U1" s="131"/>
      <c r="V1" s="131"/>
      <c r="X1" s="221"/>
      <c r="Y1" s="221"/>
      <c r="AI1" s="616" t="s">
        <v>44</v>
      </c>
      <c r="AJ1" s="616"/>
    </row>
    <row r="2" spans="1:38" s="247" customFormat="1" ht="38.25" customHeight="1">
      <c r="A2" s="54" t="s">
        <v>2</v>
      </c>
      <c r="B2" s="57" t="s">
        <v>10</v>
      </c>
      <c r="C2" s="54" t="s">
        <v>11</v>
      </c>
      <c r="D2" s="54" t="s">
        <v>12</v>
      </c>
      <c r="E2" s="54" t="s">
        <v>13</v>
      </c>
      <c r="F2" s="54" t="s">
        <v>9</v>
      </c>
      <c r="G2" s="54" t="s">
        <v>14</v>
      </c>
      <c r="H2" s="54" t="s">
        <v>15</v>
      </c>
      <c r="I2" s="54" t="s">
        <v>16</v>
      </c>
      <c r="J2" s="54" t="s">
        <v>70</v>
      </c>
      <c r="K2" s="54" t="s">
        <v>71</v>
      </c>
      <c r="L2" s="54" t="s">
        <v>137</v>
      </c>
      <c r="M2" s="54" t="s">
        <v>138</v>
      </c>
      <c r="N2" s="54" t="s">
        <v>427</v>
      </c>
      <c r="O2" s="54" t="s">
        <v>375</v>
      </c>
      <c r="P2" s="54" t="s">
        <v>482</v>
      </c>
      <c r="Q2" s="54" t="s">
        <v>418</v>
      </c>
      <c r="R2" s="54" t="s">
        <v>487</v>
      </c>
      <c r="S2" s="54" t="s">
        <v>504</v>
      </c>
      <c r="T2" s="54" t="s">
        <v>537</v>
      </c>
      <c r="U2" s="54" t="s">
        <v>544</v>
      </c>
      <c r="V2" s="54" t="s">
        <v>559</v>
      </c>
      <c r="W2" s="54" t="s">
        <v>578</v>
      </c>
      <c r="X2" s="54" t="s">
        <v>602</v>
      </c>
      <c r="Y2" s="54" t="s">
        <v>614</v>
      </c>
      <c r="Z2" s="54" t="s">
        <v>630</v>
      </c>
      <c r="AA2" s="553" t="s">
        <v>650</v>
      </c>
      <c r="AB2" s="560" t="s">
        <v>666</v>
      </c>
      <c r="AC2" s="54" t="s">
        <v>670</v>
      </c>
      <c r="AD2" s="570" t="s">
        <v>683</v>
      </c>
      <c r="AE2" s="54" t="s">
        <v>704</v>
      </c>
      <c r="AF2" s="581" t="s">
        <v>726</v>
      </c>
      <c r="AG2" s="584" t="s">
        <v>734</v>
      </c>
      <c r="AH2" s="593" t="s">
        <v>765</v>
      </c>
      <c r="AI2" s="54" t="s">
        <v>780</v>
      </c>
      <c r="AJ2" s="54" t="s">
        <v>796</v>
      </c>
      <c r="AK2" s="608" t="s">
        <v>820</v>
      </c>
      <c r="AL2" s="613" t="s">
        <v>849</v>
      </c>
    </row>
    <row r="3" spans="1:38" ht="12.75">
      <c r="A3" s="78" t="s">
        <v>25</v>
      </c>
      <c r="B3" s="267">
        <v>0.027837</v>
      </c>
      <c r="C3" s="265">
        <v>0.046744999999999995</v>
      </c>
      <c r="D3" s="264">
        <v>0.089637</v>
      </c>
      <c r="E3" s="264">
        <v>0.282354</v>
      </c>
      <c r="F3" s="264">
        <v>0.601106</v>
      </c>
      <c r="G3" s="264">
        <v>0.705801</v>
      </c>
      <c r="H3" s="264">
        <v>1.23723</v>
      </c>
      <c r="I3" s="264">
        <v>2.592674</v>
      </c>
      <c r="J3" s="264">
        <v>2.634248</v>
      </c>
      <c r="K3" s="264">
        <v>1.3431350000000002</v>
      </c>
      <c r="L3" s="264">
        <v>0.192729</v>
      </c>
      <c r="M3" s="264">
        <v>0.407856</v>
      </c>
      <c r="N3" s="264">
        <v>0.491892</v>
      </c>
      <c r="O3" s="264">
        <v>0.604738</v>
      </c>
      <c r="P3" s="264">
        <v>0.586759648</v>
      </c>
      <c r="Q3" s="265">
        <v>0.030493000000000003</v>
      </c>
      <c r="R3" s="265">
        <v>0.0592</v>
      </c>
      <c r="S3" s="48">
        <v>0.086851</v>
      </c>
      <c r="T3" s="48">
        <v>0.14141700000000001</v>
      </c>
      <c r="U3" s="48">
        <v>0.04104499999999999</v>
      </c>
      <c r="V3" s="48">
        <v>0.08056899999999999</v>
      </c>
      <c r="W3" s="265">
        <v>0.12244299999999998</v>
      </c>
      <c r="X3" s="265">
        <v>0.206427</v>
      </c>
      <c r="Y3" s="265">
        <v>0.045833</v>
      </c>
      <c r="Z3" s="265">
        <v>0.10026099999999999</v>
      </c>
      <c r="AA3" s="265">
        <v>0.164804</v>
      </c>
      <c r="AB3" s="265">
        <v>0.267797</v>
      </c>
      <c r="AC3" s="265">
        <v>0.043835</v>
      </c>
      <c r="AD3" s="265">
        <v>0.10092299999999998</v>
      </c>
      <c r="AE3" s="265">
        <v>0.160902</v>
      </c>
      <c r="AF3" s="265">
        <v>0.273255</v>
      </c>
      <c r="AG3" s="265">
        <v>0.064897</v>
      </c>
      <c r="AH3" s="265">
        <v>0.11196699999999998</v>
      </c>
      <c r="AI3" s="265">
        <v>0.17499674999999998</v>
      </c>
      <c r="AJ3" s="265">
        <v>0.476579</v>
      </c>
      <c r="AK3" s="265">
        <v>0.15462399999999998</v>
      </c>
      <c r="AL3" s="265">
        <v>0.5681039999999999</v>
      </c>
    </row>
    <row r="4" spans="1:38" ht="12.75">
      <c r="A4" s="78" t="s">
        <v>143</v>
      </c>
      <c r="B4" s="267">
        <v>0.08130200000000001</v>
      </c>
      <c r="C4" s="265">
        <v>0.28734</v>
      </c>
      <c r="D4" s="264">
        <v>0.42972899999999997</v>
      </c>
      <c r="E4" s="264">
        <v>0.64044</v>
      </c>
      <c r="F4" s="264">
        <v>1.244589</v>
      </c>
      <c r="G4" s="264">
        <v>1.76793</v>
      </c>
      <c r="H4" s="264">
        <v>3.178755</v>
      </c>
      <c r="I4" s="264">
        <v>5.07557</v>
      </c>
      <c r="J4" s="264">
        <v>5.784337</v>
      </c>
      <c r="K4" s="264">
        <v>2.3655830000000004</v>
      </c>
      <c r="L4" s="264">
        <v>0.357891</v>
      </c>
      <c r="M4" s="264">
        <v>0.667572</v>
      </c>
      <c r="N4" s="264">
        <v>0.8788800000000001</v>
      </c>
      <c r="O4" s="264">
        <v>1.0919100000000002</v>
      </c>
      <c r="P4" s="264">
        <v>1.053857</v>
      </c>
      <c r="Q4" s="265">
        <v>0.18505199999999997</v>
      </c>
      <c r="R4" s="265">
        <v>0.371164</v>
      </c>
      <c r="S4" s="48">
        <v>0.5537989999999999</v>
      </c>
      <c r="T4" s="48">
        <v>0.750931</v>
      </c>
      <c r="U4" s="48">
        <v>0.140237</v>
      </c>
      <c r="V4" s="48">
        <v>0.295248</v>
      </c>
      <c r="W4" s="265">
        <v>0.450259</v>
      </c>
      <c r="X4" s="265">
        <v>0.618216</v>
      </c>
      <c r="Y4" s="265">
        <v>0.132626</v>
      </c>
      <c r="Z4" s="265">
        <v>0.270706</v>
      </c>
      <c r="AA4" s="265">
        <v>0.404602</v>
      </c>
      <c r="AB4" s="265">
        <v>0.556512</v>
      </c>
      <c r="AC4" s="265">
        <v>0.088258</v>
      </c>
      <c r="AD4" s="265">
        <v>0.25482099999999996</v>
      </c>
      <c r="AE4" s="265">
        <v>0.39370299999999997</v>
      </c>
      <c r="AF4" s="265">
        <v>0.547597</v>
      </c>
      <c r="AG4" s="265">
        <v>0.10489849999999999</v>
      </c>
      <c r="AH4" s="265">
        <v>0.26044300000000004</v>
      </c>
      <c r="AI4" s="265">
        <v>0.39585525000000005</v>
      </c>
      <c r="AJ4" s="265">
        <v>0.9431260000000001</v>
      </c>
      <c r="AK4" s="265">
        <v>0.24613800000000002</v>
      </c>
      <c r="AL4" s="265">
        <v>0.5317160000000001</v>
      </c>
    </row>
    <row r="5" spans="1:38" ht="12.75">
      <c r="A5" s="78" t="s">
        <v>150</v>
      </c>
      <c r="B5" s="267">
        <v>0.109139</v>
      </c>
      <c r="C5" s="265">
        <v>0.33408499999999997</v>
      </c>
      <c r="D5" s="264">
        <v>0.519366</v>
      </c>
      <c r="E5" s="264">
        <v>0.922794</v>
      </c>
      <c r="F5" s="264">
        <v>1.8456949999999999</v>
      </c>
      <c r="G5" s="264">
        <v>2.4737310000000003</v>
      </c>
      <c r="H5" s="264">
        <v>4.415985</v>
      </c>
      <c r="I5" s="264">
        <v>7.668244</v>
      </c>
      <c r="J5" s="264">
        <v>8.418584999999997</v>
      </c>
      <c r="K5" s="264">
        <v>3.7087179999999997</v>
      </c>
      <c r="L5" s="264">
        <v>0.55062</v>
      </c>
      <c r="M5" s="264">
        <v>1.075428</v>
      </c>
      <c r="N5" s="264">
        <v>1.370772</v>
      </c>
      <c r="O5" s="264">
        <v>1.6966480000000002</v>
      </c>
      <c r="P5" s="264">
        <v>1.640616648</v>
      </c>
      <c r="Q5" s="264">
        <v>0.21554499999999996</v>
      </c>
      <c r="R5" s="264">
        <v>0.43036399999999997</v>
      </c>
      <c r="S5" s="47">
        <v>0.6406499999999999</v>
      </c>
      <c r="T5" s="47">
        <v>0.8923479999999999</v>
      </c>
      <c r="U5" s="47">
        <v>0.18128199999999997</v>
      </c>
      <c r="V5" s="47">
        <v>0.375817</v>
      </c>
      <c r="W5" s="264">
        <v>0.572702</v>
      </c>
      <c r="X5" s="264">
        <v>0.824643</v>
      </c>
      <c r="Y5" s="264">
        <v>0.17845899999999998</v>
      </c>
      <c r="Z5" s="264">
        <v>0.370967</v>
      </c>
      <c r="AA5" s="264">
        <v>0.5694060000000001</v>
      </c>
      <c r="AB5" s="264">
        <v>0.824309</v>
      </c>
      <c r="AC5" s="264">
        <v>0.13209300000000002</v>
      </c>
      <c r="AD5" s="264">
        <v>0.35574399999999995</v>
      </c>
      <c r="AE5" s="264">
        <v>0.554605</v>
      </c>
      <c r="AF5" s="264">
        <v>0.820852</v>
      </c>
      <c r="AG5" s="264">
        <v>0.1697955</v>
      </c>
      <c r="AH5" s="264">
        <v>0.37241</v>
      </c>
      <c r="AI5" s="264">
        <v>0.570852</v>
      </c>
      <c r="AJ5" s="264">
        <v>1.419705</v>
      </c>
      <c r="AK5" s="264">
        <v>0.400762</v>
      </c>
      <c r="AL5" s="264">
        <v>1.09982</v>
      </c>
    </row>
    <row r="6" spans="1:38" ht="12.75">
      <c r="A6" s="78" t="s">
        <v>144</v>
      </c>
      <c r="B6" s="267">
        <v>0.013894</v>
      </c>
      <c r="C6" s="265">
        <v>0.002533</v>
      </c>
      <c r="D6" s="264">
        <v>0.019614</v>
      </c>
      <c r="E6" s="264">
        <v>0.036344</v>
      </c>
      <c r="F6" s="264">
        <v>0.136555</v>
      </c>
      <c r="G6" s="264">
        <v>0.19973500000000002</v>
      </c>
      <c r="H6" s="264">
        <v>0.438921</v>
      </c>
      <c r="I6" s="264">
        <v>0.6678719999999999</v>
      </c>
      <c r="J6" s="264">
        <v>0.6935930000000001</v>
      </c>
      <c r="K6" s="264">
        <v>0.26783100000000004</v>
      </c>
      <c r="L6" s="264">
        <v>0.020353000000000003</v>
      </c>
      <c r="M6" s="264">
        <v>0.037624000000000005</v>
      </c>
      <c r="N6" s="264">
        <v>0.06462400000000001</v>
      </c>
      <c r="O6" s="264">
        <v>0.130141</v>
      </c>
      <c r="P6" s="264">
        <v>0.129877</v>
      </c>
      <c r="Q6" s="264">
        <v>0.021741999999999997</v>
      </c>
      <c r="R6" s="264">
        <v>0.04632</v>
      </c>
      <c r="S6" s="47">
        <v>0.086258</v>
      </c>
      <c r="T6" s="47">
        <v>0.16086099999999998</v>
      </c>
      <c r="U6" s="47">
        <v>0.010095999999999999</v>
      </c>
      <c r="V6" s="47">
        <v>0.029934</v>
      </c>
      <c r="W6" s="264">
        <v>0.059023</v>
      </c>
      <c r="X6" s="264">
        <v>0.104042</v>
      </c>
      <c r="Y6" s="264">
        <v>0.014094</v>
      </c>
      <c r="Z6" s="264">
        <v>0.030739000000000002</v>
      </c>
      <c r="AA6" s="264">
        <v>0.049980000000000004</v>
      </c>
      <c r="AB6" s="264">
        <v>0.087612</v>
      </c>
      <c r="AC6" s="264">
        <v>0.018157</v>
      </c>
      <c r="AD6" s="264">
        <v>0.039257</v>
      </c>
      <c r="AE6" s="264">
        <v>0.06118</v>
      </c>
      <c r="AF6" s="264">
        <v>0.109121</v>
      </c>
      <c r="AG6" s="264">
        <v>0.026148</v>
      </c>
      <c r="AH6" s="264">
        <v>0.046421000000000004</v>
      </c>
      <c r="AI6" s="264">
        <v>0.07343525000000001</v>
      </c>
      <c r="AJ6" s="264">
        <v>0.16927</v>
      </c>
      <c r="AK6" s="264">
        <v>0.10994299999999999</v>
      </c>
      <c r="AL6" s="264">
        <v>0.270618</v>
      </c>
    </row>
    <row r="7" spans="1:38" ht="12.75">
      <c r="A7" s="78" t="s">
        <v>151</v>
      </c>
      <c r="B7" s="267">
        <v>0.007042</v>
      </c>
      <c r="C7" s="265">
        <v>1.028041</v>
      </c>
      <c r="D7" s="264">
        <v>1.958942</v>
      </c>
      <c r="E7" s="264">
        <v>1.438839</v>
      </c>
      <c r="F7" s="264">
        <v>1.156938</v>
      </c>
      <c r="G7" s="264">
        <v>1.0577560000000001</v>
      </c>
      <c r="H7" s="264">
        <v>1.003393</v>
      </c>
      <c r="I7" s="264">
        <v>0.9082210000000001</v>
      </c>
      <c r="J7" s="264">
        <v>0.772086</v>
      </c>
      <c r="K7" s="264">
        <v>0.809463</v>
      </c>
      <c r="L7" s="264">
        <v>0.008527</v>
      </c>
      <c r="M7" s="264">
        <v>0.042172</v>
      </c>
      <c r="N7" s="264">
        <v>0.049102</v>
      </c>
      <c r="O7" s="264">
        <v>0.057746</v>
      </c>
      <c r="P7" s="264">
        <v>0.05262799999999999</v>
      </c>
      <c r="Q7" s="264">
        <v>0.001192</v>
      </c>
      <c r="R7" s="264">
        <v>0.003042</v>
      </c>
      <c r="S7" s="47">
        <v>0.004516</v>
      </c>
      <c r="T7" s="47">
        <v>0.00916</v>
      </c>
      <c r="U7" s="47">
        <v>0.001899</v>
      </c>
      <c r="V7" s="47">
        <v>0.004535</v>
      </c>
      <c r="W7" s="264">
        <v>0.005876</v>
      </c>
      <c r="X7" s="264">
        <v>0.008938</v>
      </c>
      <c r="Y7" s="264">
        <v>0.000686</v>
      </c>
      <c r="Z7" s="264">
        <v>0.001814</v>
      </c>
      <c r="AA7" s="264">
        <v>0.0025900000000000003</v>
      </c>
      <c r="AB7" s="264">
        <v>0.004373</v>
      </c>
      <c r="AC7" s="264">
        <v>0.0029140000000000004</v>
      </c>
      <c r="AD7" s="264">
        <v>0.006308000000000001</v>
      </c>
      <c r="AE7" s="264">
        <v>0.011528</v>
      </c>
      <c r="AF7" s="264">
        <v>0.016302999999999998</v>
      </c>
      <c r="AG7" s="264">
        <v>0.003018</v>
      </c>
      <c r="AH7" s="264">
        <v>0.005817999999999999</v>
      </c>
      <c r="AI7" s="264">
        <v>0.009083999999999998</v>
      </c>
      <c r="AJ7" s="264">
        <v>0.012371999999999998</v>
      </c>
      <c r="AK7" s="264">
        <v>0.003488</v>
      </c>
      <c r="AL7" s="264">
        <v>0.009168</v>
      </c>
    </row>
    <row r="8" spans="1:38" ht="12.75">
      <c r="A8" s="153" t="s">
        <v>520</v>
      </c>
      <c r="B8" s="268">
        <v>0.130075</v>
      </c>
      <c r="C8" s="266">
        <v>1.364659</v>
      </c>
      <c r="D8" s="266">
        <v>2.497922</v>
      </c>
      <c r="E8" s="266">
        <v>2.397977</v>
      </c>
      <c r="F8" s="266">
        <v>3.1391880000000003</v>
      </c>
      <c r="G8" s="266">
        <v>3.7312220000000003</v>
      </c>
      <c r="H8" s="266">
        <v>5.858299</v>
      </c>
      <c r="I8" s="266">
        <v>9.244337</v>
      </c>
      <c r="J8" s="266">
        <v>9.884264</v>
      </c>
      <c r="K8" s="266">
        <v>4.786012</v>
      </c>
      <c r="L8" s="266">
        <v>0.5794999999999999</v>
      </c>
      <c r="M8" s="266">
        <v>1.155224</v>
      </c>
      <c r="N8" s="266">
        <v>1.484498</v>
      </c>
      <c r="O8" s="266">
        <v>1.884535</v>
      </c>
      <c r="P8" s="266">
        <v>1.8231216479999999</v>
      </c>
      <c r="Q8" s="266">
        <v>0.23847899999999997</v>
      </c>
      <c r="R8" s="266">
        <v>0.479726</v>
      </c>
      <c r="S8" s="66">
        <v>0.731424</v>
      </c>
      <c r="T8" s="66">
        <v>1.0623690000000001</v>
      </c>
      <c r="U8" s="66">
        <v>0.19327699999999998</v>
      </c>
      <c r="V8" s="66">
        <v>0.410286</v>
      </c>
      <c r="W8" s="266">
        <v>0.637601</v>
      </c>
      <c r="X8" s="266">
        <v>0.9376230000000001</v>
      </c>
      <c r="Y8" s="266">
        <v>0.19323899999999997</v>
      </c>
      <c r="Z8" s="266">
        <v>0.40352</v>
      </c>
      <c r="AA8" s="266">
        <v>0.6219760000000001</v>
      </c>
      <c r="AB8" s="266">
        <v>0.9162939999999999</v>
      </c>
      <c r="AC8" s="266">
        <v>0.15316400000000002</v>
      </c>
      <c r="AD8" s="266">
        <v>0.4013089999999999</v>
      </c>
      <c r="AE8" s="266">
        <v>0.627313</v>
      </c>
      <c r="AF8" s="266">
        <v>0.946276</v>
      </c>
      <c r="AG8" s="266">
        <v>0.19896149999999999</v>
      </c>
      <c r="AH8" s="266">
        <v>0.424649</v>
      </c>
      <c r="AI8" s="266">
        <v>0.6533712500000001</v>
      </c>
      <c r="AJ8" s="266">
        <v>1.601347</v>
      </c>
      <c r="AK8" s="266">
        <v>0.514193</v>
      </c>
      <c r="AL8" s="266">
        <v>1.379606</v>
      </c>
    </row>
    <row r="9" spans="1:38" ht="12.75">
      <c r="A9" s="78" t="s">
        <v>152</v>
      </c>
      <c r="B9" s="264">
        <v>0.04498</v>
      </c>
      <c r="C9" s="265">
        <v>0.37816500000000003</v>
      </c>
      <c r="D9" s="264">
        <v>2.878568</v>
      </c>
      <c r="E9" s="264">
        <v>2.021097</v>
      </c>
      <c r="F9" s="264">
        <v>2.964516</v>
      </c>
      <c r="G9" s="264">
        <v>3.6343710000000002</v>
      </c>
      <c r="H9" s="264">
        <v>5.268101</v>
      </c>
      <c r="I9" s="264">
        <v>8.124824</v>
      </c>
      <c r="J9" s="264">
        <v>9.456638</v>
      </c>
      <c r="K9" s="264">
        <v>6.252740000000002</v>
      </c>
      <c r="L9" s="264">
        <v>0.7668319999999998</v>
      </c>
      <c r="M9" s="264">
        <v>1.562407</v>
      </c>
      <c r="N9" s="264">
        <v>1.955753</v>
      </c>
      <c r="O9" s="264">
        <v>2.23181</v>
      </c>
      <c r="P9" s="264">
        <v>2.1097770000000002</v>
      </c>
      <c r="Q9" s="264">
        <v>0.228789</v>
      </c>
      <c r="R9" s="264">
        <v>0.47053999999999996</v>
      </c>
      <c r="S9" s="47">
        <v>0.7625050000000001</v>
      </c>
      <c r="T9" s="47">
        <v>1.0943120000000002</v>
      </c>
      <c r="U9" s="47">
        <v>0.207848</v>
      </c>
      <c r="V9" s="47">
        <v>0.443446</v>
      </c>
      <c r="W9" s="264">
        <v>0.709747</v>
      </c>
      <c r="X9" s="264">
        <v>1.0322400000000003</v>
      </c>
      <c r="Y9" s="264">
        <v>0.19934799999999997</v>
      </c>
      <c r="Z9" s="264">
        <v>0.418065</v>
      </c>
      <c r="AA9" s="264">
        <v>0.6429340000000001</v>
      </c>
      <c r="AB9" s="264">
        <v>0.8981060000000001</v>
      </c>
      <c r="AC9" s="264">
        <v>0.185221</v>
      </c>
      <c r="AD9" s="264">
        <v>0.39040199999999997</v>
      </c>
      <c r="AE9" s="264">
        <v>0.6165769999999999</v>
      </c>
      <c r="AF9" s="264">
        <v>0.861814</v>
      </c>
      <c r="AG9" s="264">
        <v>0.192548</v>
      </c>
      <c r="AH9" s="264">
        <v>0.397624</v>
      </c>
      <c r="AI9" s="264">
        <v>0.6302814999999999</v>
      </c>
      <c r="AJ9" s="264">
        <v>0.927346</v>
      </c>
      <c r="AK9" s="264">
        <v>0.484072</v>
      </c>
      <c r="AL9" s="264">
        <v>1.081358</v>
      </c>
    </row>
    <row r="11" spans="2:25" ht="12.75">
      <c r="B11" s="92"/>
      <c r="C11" s="92"/>
      <c r="D11" s="92"/>
      <c r="E11" s="92"/>
      <c r="F11" s="92"/>
      <c r="G11" s="92"/>
      <c r="H11" s="92"/>
      <c r="I11" s="92"/>
      <c r="J11" s="92"/>
      <c r="K11" s="92"/>
      <c r="L11" s="92"/>
      <c r="M11" s="92"/>
      <c r="N11" s="92"/>
      <c r="O11" s="92"/>
      <c r="P11" s="92"/>
      <c r="Q11" s="92"/>
      <c r="R11" s="92"/>
      <c r="S11" s="92"/>
      <c r="T11" s="92"/>
      <c r="U11" s="92"/>
      <c r="V11" s="92"/>
      <c r="W11" s="92"/>
      <c r="X11" s="92"/>
      <c r="Y11" s="92"/>
    </row>
    <row r="12" ht="12.75">
      <c r="P12" s="217"/>
    </row>
    <row r="13" ht="12.75">
      <c r="P13" s="217"/>
    </row>
    <row r="14" ht="12.75">
      <c r="P14" s="217"/>
    </row>
    <row r="15" ht="12.75">
      <c r="P15" s="217"/>
    </row>
    <row r="16" ht="12.75">
      <c r="P16" s="217"/>
    </row>
    <row r="17" ht="12.75">
      <c r="P17" s="217"/>
    </row>
    <row r="18" ht="12.75">
      <c r="P18" s="217"/>
    </row>
    <row r="19" ht="12.75">
      <c r="P19" s="217"/>
    </row>
  </sheetData>
  <sheetProtection/>
  <mergeCells count="2">
    <mergeCell ref="K1:P1"/>
    <mergeCell ref="AI1:AJ1"/>
  </mergeCells>
  <hyperlinks>
    <hyperlink ref="AI1" location="Tartalom!A1" display="Vissza a tartalomjegyzékre"/>
  </hyperlinks>
  <printOptions/>
  <pageMargins left="0.7480314960629921" right="0.2362204724409449" top="0.984251968503937" bottom="0.984251968503937" header="0.5118110236220472" footer="0.5118110236220472"/>
  <pageSetup horizontalDpi="600" verticalDpi="600" orientation="landscape" paperSize="9" scale="85" r:id="rId1"/>
</worksheet>
</file>

<file path=xl/worksheets/sheet35.xml><?xml version="1.0" encoding="utf-8"?>
<worksheet xmlns="http://schemas.openxmlformats.org/spreadsheetml/2006/main" xmlns:r="http://schemas.openxmlformats.org/officeDocument/2006/relationships">
  <sheetPr>
    <tabColor rgb="FFFFC000"/>
  </sheetPr>
  <dimension ref="A1:AL13"/>
  <sheetViews>
    <sheetView zoomScalePageLayoutView="0" workbookViewId="0" topLeftCell="A1">
      <pane xSplit="1" ySplit="2" topLeftCell="AA3" activePane="bottomRight" state="frozen"/>
      <selection pane="topLeft" activeCell="A1" sqref="A1"/>
      <selection pane="topRight" activeCell="C1" sqref="C1"/>
      <selection pane="bottomLeft" activeCell="A4" sqref="A4"/>
      <selection pane="bottomRight" activeCell="AM2" sqref="AM2:AM6"/>
    </sheetView>
  </sheetViews>
  <sheetFormatPr defaultColWidth="9.140625" defaultRowHeight="12.75" outlineLevelRow="10" outlineLevelCol="1"/>
  <cols>
    <col min="1" max="1" width="33.57421875" style="18" customWidth="1"/>
    <col min="2" max="2" width="8.28125" style="18" customWidth="1"/>
    <col min="3" max="3" width="8.421875" style="18" customWidth="1"/>
    <col min="4" max="4" width="8.140625" style="18" customWidth="1"/>
    <col min="5" max="5" width="8.00390625" style="18" customWidth="1"/>
    <col min="6" max="6" width="8.7109375" style="18" customWidth="1"/>
    <col min="7" max="7" width="8.57421875" style="18" customWidth="1"/>
    <col min="8" max="8" width="8.8515625" style="18" customWidth="1"/>
    <col min="9" max="9" width="8.57421875" style="18" customWidth="1"/>
    <col min="10" max="10" width="9.57421875" style="18" customWidth="1"/>
    <col min="11" max="11" width="8.57421875" style="18" customWidth="1"/>
    <col min="12" max="12" width="10.140625" style="18" hidden="1" customWidth="1" outlineLevel="1"/>
    <col min="13" max="13" width="9.28125" style="18" hidden="1" customWidth="1" outlineLevel="1"/>
    <col min="14" max="14" width="12.140625" style="18" hidden="1" customWidth="1" outlineLevel="1"/>
    <col min="15" max="15" width="12.8515625" style="18" hidden="1" customWidth="1" outlineLevel="1"/>
    <col min="16" max="16" width="9.7109375" style="18" customWidth="1" collapsed="1"/>
    <col min="17" max="17" width="9.8515625" style="18" hidden="1" customWidth="1" outlineLevel="1"/>
    <col min="18" max="18" width="0" style="18" hidden="1" customWidth="1" outlineLevel="1"/>
    <col min="19" max="19" width="11.8515625" style="18" hidden="1" customWidth="1" outlineLevel="1"/>
    <col min="20" max="20" width="11.8515625" style="18" customWidth="1" collapsed="1"/>
    <col min="21" max="21" width="9.8515625" style="18" customWidth="1"/>
    <col min="22" max="22" width="8.7109375" style="18" customWidth="1"/>
    <col min="23" max="23" width="9.57421875" style="18" customWidth="1"/>
    <col min="24" max="25" width="9.28125" style="18" customWidth="1"/>
    <col min="26" max="16384" width="9.140625" style="18" customWidth="1"/>
  </cols>
  <sheetData>
    <row r="1" spans="1:36" s="29" customFormat="1" ht="48.75" customHeight="1">
      <c r="A1" s="156" t="s">
        <v>691</v>
      </c>
      <c r="B1" s="73"/>
      <c r="C1" s="73"/>
      <c r="D1" s="73"/>
      <c r="E1" s="73"/>
      <c r="G1" s="216"/>
      <c r="K1" s="616"/>
      <c r="L1" s="616"/>
      <c r="M1" s="616"/>
      <c r="N1" s="616"/>
      <c r="O1" s="616"/>
      <c r="P1" s="616"/>
      <c r="AI1" s="616" t="s">
        <v>44</v>
      </c>
      <c r="AJ1" s="616"/>
    </row>
    <row r="2" spans="1:38" s="269" customFormat="1" ht="42" customHeight="1">
      <c r="A2" s="412" t="s">
        <v>2</v>
      </c>
      <c r="B2" s="54" t="s">
        <v>10</v>
      </c>
      <c r="C2" s="54" t="s">
        <v>11</v>
      </c>
      <c r="D2" s="54" t="s">
        <v>12</v>
      </c>
      <c r="E2" s="54" t="s">
        <v>13</v>
      </c>
      <c r="F2" s="54" t="s">
        <v>9</v>
      </c>
      <c r="G2" s="54" t="s">
        <v>14</v>
      </c>
      <c r="H2" s="54" t="s">
        <v>15</v>
      </c>
      <c r="I2" s="54" t="s">
        <v>16</v>
      </c>
      <c r="J2" s="54" t="s">
        <v>70</v>
      </c>
      <c r="K2" s="54" t="s">
        <v>71</v>
      </c>
      <c r="L2" s="54" t="s">
        <v>137</v>
      </c>
      <c r="M2" s="54" t="s">
        <v>227</v>
      </c>
      <c r="N2" s="54" t="s">
        <v>428</v>
      </c>
      <c r="O2" s="54" t="s">
        <v>436</v>
      </c>
      <c r="P2" s="54" t="s">
        <v>482</v>
      </c>
      <c r="Q2" s="54" t="s">
        <v>417</v>
      </c>
      <c r="R2" s="54" t="s">
        <v>486</v>
      </c>
      <c r="S2" s="54" t="s">
        <v>504</v>
      </c>
      <c r="T2" s="54" t="s">
        <v>537</v>
      </c>
      <c r="U2" s="54" t="s">
        <v>546</v>
      </c>
      <c r="V2" s="54" t="s">
        <v>559</v>
      </c>
      <c r="W2" s="54" t="s">
        <v>578</v>
      </c>
      <c r="X2" s="54" t="s">
        <v>606</v>
      </c>
      <c r="Y2" s="54" t="s">
        <v>616</v>
      </c>
      <c r="Z2" s="54" t="s">
        <v>630</v>
      </c>
      <c r="AA2" s="553" t="s">
        <v>650</v>
      </c>
      <c r="AB2" s="560" t="s">
        <v>656</v>
      </c>
      <c r="AC2" s="54" t="s">
        <v>673</v>
      </c>
      <c r="AD2" s="570" t="s">
        <v>683</v>
      </c>
      <c r="AE2" s="576" t="s">
        <v>704</v>
      </c>
      <c r="AF2" s="579" t="s">
        <v>717</v>
      </c>
      <c r="AG2" s="584" t="s">
        <v>738</v>
      </c>
      <c r="AH2" s="593" t="s">
        <v>765</v>
      </c>
      <c r="AI2" s="595" t="s">
        <v>780</v>
      </c>
      <c r="AJ2" s="600" t="s">
        <v>796</v>
      </c>
      <c r="AK2" s="608" t="s">
        <v>820</v>
      </c>
      <c r="AL2" s="613" t="s">
        <v>849</v>
      </c>
    </row>
    <row r="3" spans="1:38" ht="12.75" outlineLevel="10">
      <c r="A3" s="270" t="s">
        <v>153</v>
      </c>
      <c r="B3" s="231" t="s">
        <v>31</v>
      </c>
      <c r="C3" s="188" t="s">
        <v>31</v>
      </c>
      <c r="D3" s="188" t="s">
        <v>31</v>
      </c>
      <c r="E3" s="76">
        <v>104.145</v>
      </c>
      <c r="F3" s="76">
        <v>266.261</v>
      </c>
      <c r="G3" s="76">
        <v>309.092</v>
      </c>
      <c r="H3" s="76">
        <v>426.248</v>
      </c>
      <c r="I3" s="76">
        <v>734.091</v>
      </c>
      <c r="J3" s="76">
        <v>847.555</v>
      </c>
      <c r="K3" s="76">
        <v>472.63199999999995</v>
      </c>
      <c r="L3" s="76">
        <v>68.74799999999999</v>
      </c>
      <c r="M3" s="76">
        <v>152.70299999999997</v>
      </c>
      <c r="N3" s="76">
        <v>183.03199999999998</v>
      </c>
      <c r="O3" s="76">
        <v>196.765</v>
      </c>
      <c r="P3" s="76">
        <v>196.765</v>
      </c>
      <c r="Q3" s="76">
        <v>16.419999999999998</v>
      </c>
      <c r="R3" s="76">
        <v>32.515</v>
      </c>
      <c r="S3" s="76">
        <v>49.871</v>
      </c>
      <c r="T3" s="76">
        <v>58.154</v>
      </c>
      <c r="U3" s="78">
        <v>13.005000000000003</v>
      </c>
      <c r="V3" s="78">
        <v>40.516999999999996</v>
      </c>
      <c r="W3" s="78">
        <v>57.89099999999999</v>
      </c>
      <c r="X3" s="78">
        <v>81.55599999999998</v>
      </c>
      <c r="Y3" s="78">
        <v>12.428999999999998</v>
      </c>
      <c r="Z3" s="78">
        <v>30.684</v>
      </c>
      <c r="AA3" s="78">
        <v>43.215999999999994</v>
      </c>
      <c r="AB3" s="78">
        <v>62.370999999999995</v>
      </c>
      <c r="AC3" s="76">
        <v>6.980999999999999</v>
      </c>
      <c r="AD3" s="76">
        <v>17.366</v>
      </c>
      <c r="AE3" s="76">
        <v>25.063</v>
      </c>
      <c r="AF3" s="76">
        <v>37.823</v>
      </c>
      <c r="AG3" s="76">
        <v>10.387</v>
      </c>
      <c r="AH3" s="76">
        <v>19.352</v>
      </c>
      <c r="AI3" s="76">
        <v>27.034750000000003</v>
      </c>
      <c r="AJ3" s="76">
        <v>37.623000000000005</v>
      </c>
      <c r="AK3" s="76">
        <v>15.895</v>
      </c>
      <c r="AL3" s="76">
        <v>32.18335999999999</v>
      </c>
    </row>
    <row r="4" spans="1:38" ht="12.75" outlineLevel="10">
      <c r="A4" s="270" t="s">
        <v>154</v>
      </c>
      <c r="B4" s="231" t="s">
        <v>31</v>
      </c>
      <c r="C4" s="188" t="s">
        <v>31</v>
      </c>
      <c r="D4" s="188" t="s">
        <v>31</v>
      </c>
      <c r="E4" s="76">
        <v>94.356</v>
      </c>
      <c r="F4" s="76">
        <v>119.061</v>
      </c>
      <c r="G4" s="76">
        <v>149.25</v>
      </c>
      <c r="H4" s="76">
        <v>176.475</v>
      </c>
      <c r="I4" s="76">
        <v>198.98</v>
      </c>
      <c r="J4" s="76">
        <v>239.04</v>
      </c>
      <c r="K4" s="76">
        <v>210.07000000000005</v>
      </c>
      <c r="L4" s="76">
        <v>28.837000000000003</v>
      </c>
      <c r="M4" s="76">
        <v>62.913</v>
      </c>
      <c r="N4" s="76">
        <v>89.353</v>
      </c>
      <c r="O4" s="76">
        <v>119.44099999999999</v>
      </c>
      <c r="P4" s="76">
        <v>119.44099999999999</v>
      </c>
      <c r="Q4" s="76">
        <v>22.975</v>
      </c>
      <c r="R4" s="76">
        <v>49.476</v>
      </c>
      <c r="S4" s="76">
        <v>71.81700000000001</v>
      </c>
      <c r="T4" s="76">
        <v>73.918</v>
      </c>
      <c r="U4" s="78">
        <v>15.245999999999999</v>
      </c>
      <c r="V4" s="78">
        <v>38.329</v>
      </c>
      <c r="W4" s="78">
        <v>58.688</v>
      </c>
      <c r="X4" s="78">
        <v>83.586</v>
      </c>
      <c r="Y4" s="78">
        <v>19.282</v>
      </c>
      <c r="Z4" s="78">
        <v>42.92999999999999</v>
      </c>
      <c r="AA4" s="78">
        <v>61.203</v>
      </c>
      <c r="AB4" s="78">
        <v>89.87</v>
      </c>
      <c r="AC4" s="76">
        <v>13.122</v>
      </c>
      <c r="AD4" s="76">
        <v>29.552</v>
      </c>
      <c r="AE4" s="76">
        <v>41.425</v>
      </c>
      <c r="AF4" s="76">
        <v>58.94499999999999</v>
      </c>
      <c r="AG4" s="76">
        <v>11.200249999999999</v>
      </c>
      <c r="AH4" s="76">
        <v>26.403999999999996</v>
      </c>
      <c r="AI4" s="76">
        <v>40.397</v>
      </c>
      <c r="AJ4" s="76">
        <v>56.738</v>
      </c>
      <c r="AK4" s="76">
        <v>32.721000000000004</v>
      </c>
      <c r="AL4" s="76">
        <v>70.89000000000001</v>
      </c>
    </row>
    <row r="5" spans="1:38" ht="12.75" outlineLevel="10">
      <c r="A5" s="270" t="s">
        <v>155</v>
      </c>
      <c r="B5" s="231" t="s">
        <v>31</v>
      </c>
      <c r="C5" s="188" t="s">
        <v>31</v>
      </c>
      <c r="D5" s="188" t="s">
        <v>31</v>
      </c>
      <c r="E5" s="76">
        <v>1.9619999999999997</v>
      </c>
      <c r="F5" s="76">
        <v>1.82</v>
      </c>
      <c r="G5" s="76">
        <v>1.396</v>
      </c>
      <c r="H5" s="76">
        <v>3.349</v>
      </c>
      <c r="I5" s="76">
        <v>2.021</v>
      </c>
      <c r="J5" s="76">
        <v>3.121</v>
      </c>
      <c r="K5" s="76">
        <v>1.252</v>
      </c>
      <c r="L5" s="76">
        <v>0</v>
      </c>
      <c r="M5" s="76">
        <v>0</v>
      </c>
      <c r="N5" s="76">
        <v>0.297</v>
      </c>
      <c r="O5" s="76">
        <v>0.6619999999999999</v>
      </c>
      <c r="P5" s="76">
        <v>0.6619999999999999</v>
      </c>
      <c r="Q5" s="76">
        <v>0.076</v>
      </c>
      <c r="R5" s="76">
        <v>0.076</v>
      </c>
      <c r="S5" s="76">
        <v>0.605</v>
      </c>
      <c r="T5" s="76">
        <v>0.611</v>
      </c>
      <c r="U5" s="78">
        <v>0.071</v>
      </c>
      <c r="V5" s="78">
        <v>0.5339999999999999</v>
      </c>
      <c r="W5" s="78">
        <v>0.688</v>
      </c>
      <c r="X5" s="78">
        <v>0.972</v>
      </c>
      <c r="Y5" s="78">
        <v>0.014</v>
      </c>
      <c r="Z5" s="78">
        <v>0.014</v>
      </c>
      <c r="AA5" s="78">
        <v>0.15399999999999997</v>
      </c>
      <c r="AB5" s="78">
        <v>0.15399999999999997</v>
      </c>
      <c r="AC5" s="76">
        <v>0.152</v>
      </c>
      <c r="AD5" s="76">
        <v>0.254</v>
      </c>
      <c r="AE5" s="76">
        <v>0.41400000000000003</v>
      </c>
      <c r="AF5" s="76">
        <v>0.514</v>
      </c>
      <c r="AG5" s="76">
        <v>0.04975</v>
      </c>
      <c r="AH5" s="76">
        <v>0.34600000000000003</v>
      </c>
      <c r="AI5" s="76">
        <v>1.05775</v>
      </c>
      <c r="AJ5" s="76">
        <v>1.1400000000000001</v>
      </c>
      <c r="AK5" s="76">
        <v>0.082</v>
      </c>
      <c r="AL5" s="76">
        <v>0.184</v>
      </c>
    </row>
    <row r="6" spans="1:38" ht="12.75" outlineLevel="10">
      <c r="A6" s="270" t="s">
        <v>156</v>
      </c>
      <c r="B6" s="231" t="s">
        <v>31</v>
      </c>
      <c r="C6" s="188" t="s">
        <v>31</v>
      </c>
      <c r="D6" s="188" t="s">
        <v>31</v>
      </c>
      <c r="E6" s="76">
        <v>4.131</v>
      </c>
      <c r="F6" s="76">
        <v>6.848</v>
      </c>
      <c r="G6" s="76">
        <v>10.34</v>
      </c>
      <c r="H6" s="76">
        <v>18.125</v>
      </c>
      <c r="I6" s="76">
        <v>24.643</v>
      </c>
      <c r="J6" s="76">
        <v>14.003</v>
      </c>
      <c r="K6" s="76">
        <v>11.409999999999998</v>
      </c>
      <c r="L6" s="76">
        <v>1.6590000000000003</v>
      </c>
      <c r="M6" s="76">
        <v>2.668</v>
      </c>
      <c r="N6" s="76">
        <v>3.954</v>
      </c>
      <c r="O6" s="76">
        <v>3.596</v>
      </c>
      <c r="P6" s="76">
        <v>3.596</v>
      </c>
      <c r="Q6" s="76">
        <v>0.26600000000000007</v>
      </c>
      <c r="R6" s="76">
        <v>0.4960000000000001</v>
      </c>
      <c r="S6" s="76">
        <v>0.8530000000000001</v>
      </c>
      <c r="T6" s="76">
        <v>3.841</v>
      </c>
      <c r="U6" s="78">
        <v>0.259</v>
      </c>
      <c r="V6" s="78">
        <v>0.593</v>
      </c>
      <c r="W6" s="78">
        <v>0.824</v>
      </c>
      <c r="X6" s="78">
        <v>0.9779999999999999</v>
      </c>
      <c r="Y6" s="78">
        <v>0.179</v>
      </c>
      <c r="Z6" s="78">
        <v>0.32799999999999996</v>
      </c>
      <c r="AA6" s="78">
        <v>0.48899999999999993</v>
      </c>
      <c r="AB6" s="78">
        <v>0.7869999999999999</v>
      </c>
      <c r="AC6" s="76">
        <v>6.057783</v>
      </c>
      <c r="AD6" s="76">
        <v>13.826782999999999</v>
      </c>
      <c r="AE6" s="76">
        <v>21.416783</v>
      </c>
      <c r="AF6" s="76">
        <v>29.586782999999997</v>
      </c>
      <c r="AG6" s="76">
        <v>12.246000000000004</v>
      </c>
      <c r="AH6" s="76">
        <v>22.029000000000003</v>
      </c>
      <c r="AI6" s="76">
        <v>25.463499999999996</v>
      </c>
      <c r="AJ6" s="76">
        <v>41.534000000000006</v>
      </c>
      <c r="AK6" s="76">
        <v>16.221999999999998</v>
      </c>
      <c r="AL6" s="76">
        <v>44.91538999999998</v>
      </c>
    </row>
    <row r="7" spans="1:38" ht="12.75" outlineLevel="10">
      <c r="A7" s="270" t="s">
        <v>57</v>
      </c>
      <c r="B7" s="231" t="s">
        <v>31</v>
      </c>
      <c r="C7" s="188" t="s">
        <v>31</v>
      </c>
      <c r="D7" s="188" t="s">
        <v>31</v>
      </c>
      <c r="E7" s="76">
        <v>8.496</v>
      </c>
      <c r="F7" s="76">
        <v>11.728</v>
      </c>
      <c r="G7" s="76">
        <v>21.601</v>
      </c>
      <c r="H7" s="76">
        <v>18.365</v>
      </c>
      <c r="I7" s="76">
        <v>20.432</v>
      </c>
      <c r="J7" s="76">
        <v>27.808</v>
      </c>
      <c r="K7" s="76">
        <v>14.223</v>
      </c>
      <c r="L7" s="76">
        <v>2.034</v>
      </c>
      <c r="M7" s="76">
        <v>2.666</v>
      </c>
      <c r="N7" s="76">
        <v>2.901</v>
      </c>
      <c r="O7" s="76">
        <v>2.5180000000000002</v>
      </c>
      <c r="P7" s="76">
        <v>2.5180000000000002</v>
      </c>
      <c r="Q7" s="76">
        <v>1.011</v>
      </c>
      <c r="R7" s="76">
        <v>1.146</v>
      </c>
      <c r="S7" s="76">
        <v>1.2429999999999999</v>
      </c>
      <c r="T7" s="76">
        <v>1.392</v>
      </c>
      <c r="U7" s="78">
        <v>0.7450000000000001</v>
      </c>
      <c r="V7" s="78">
        <v>0.8690000000000001</v>
      </c>
      <c r="W7" s="523">
        <v>1</v>
      </c>
      <c r="X7" s="523">
        <v>1.129</v>
      </c>
      <c r="Y7" s="523">
        <v>0.787</v>
      </c>
      <c r="Z7" s="523">
        <v>0.9050000000000001</v>
      </c>
      <c r="AA7" s="523">
        <v>1.0420000000000003</v>
      </c>
      <c r="AB7" s="523">
        <v>1.1580000000000001</v>
      </c>
      <c r="AC7" s="76">
        <v>0.647</v>
      </c>
      <c r="AD7" s="76">
        <v>0.608</v>
      </c>
      <c r="AE7" s="76">
        <v>0.741</v>
      </c>
      <c r="AF7" s="76">
        <v>0.865</v>
      </c>
      <c r="AG7" s="77">
        <v>0.769</v>
      </c>
      <c r="AH7" s="77">
        <v>0.982</v>
      </c>
      <c r="AI7" s="77">
        <v>1.141</v>
      </c>
      <c r="AJ7" s="77">
        <v>1.271</v>
      </c>
      <c r="AK7" s="77">
        <v>0.6970000000000001</v>
      </c>
      <c r="AL7" s="77">
        <v>1.006</v>
      </c>
    </row>
    <row r="8" spans="1:38" ht="12.75" outlineLevel="10">
      <c r="A8" s="271" t="s">
        <v>157</v>
      </c>
      <c r="B8" s="231" t="s">
        <v>31</v>
      </c>
      <c r="C8" s="188" t="s">
        <v>31</v>
      </c>
      <c r="D8" s="188" t="s">
        <v>31</v>
      </c>
      <c r="E8" s="76">
        <v>4.281</v>
      </c>
      <c r="F8" s="76">
        <v>3.29</v>
      </c>
      <c r="G8" s="76">
        <v>21.579</v>
      </c>
      <c r="H8" s="76">
        <v>26.707</v>
      </c>
      <c r="I8" s="76">
        <v>5.954</v>
      </c>
      <c r="J8" s="76">
        <v>8.318</v>
      </c>
      <c r="K8" s="76">
        <v>4.236</v>
      </c>
      <c r="L8" s="76">
        <v>0.266</v>
      </c>
      <c r="M8" s="76">
        <v>0.266</v>
      </c>
      <c r="N8" s="76">
        <v>0.266</v>
      </c>
      <c r="O8" s="76">
        <v>0.248</v>
      </c>
      <c r="P8" s="76">
        <v>0.248</v>
      </c>
      <c r="Q8" s="76">
        <v>0</v>
      </c>
      <c r="R8" s="76">
        <v>0</v>
      </c>
      <c r="S8" s="76">
        <v>0.078</v>
      </c>
      <c r="T8" s="76">
        <v>0.275</v>
      </c>
      <c r="U8" s="78">
        <v>0.198</v>
      </c>
      <c r="V8" s="78">
        <v>0.655</v>
      </c>
      <c r="W8" s="78">
        <v>0.762</v>
      </c>
      <c r="X8" s="78">
        <v>0.762</v>
      </c>
      <c r="Y8" s="78">
        <v>0</v>
      </c>
      <c r="Z8" s="78">
        <v>0</v>
      </c>
      <c r="AA8" s="78">
        <v>0</v>
      </c>
      <c r="AB8" s="78">
        <v>0</v>
      </c>
      <c r="AC8" s="76">
        <v>0.14</v>
      </c>
      <c r="AD8" s="76">
        <v>0.14</v>
      </c>
      <c r="AE8" s="76">
        <v>0.261</v>
      </c>
      <c r="AF8" s="76">
        <v>0.511</v>
      </c>
      <c r="AG8" s="76">
        <v>0.048</v>
      </c>
      <c r="AH8" s="76">
        <v>0.048</v>
      </c>
      <c r="AI8" s="76">
        <v>0.393</v>
      </c>
      <c r="AJ8" s="76">
        <v>0.441</v>
      </c>
      <c r="AK8" s="76">
        <v>2.54</v>
      </c>
      <c r="AL8" s="76">
        <v>2.656</v>
      </c>
    </row>
    <row r="9" spans="1:38" ht="12.75" outlineLevel="10">
      <c r="A9" s="162" t="s">
        <v>158</v>
      </c>
      <c r="B9" s="105">
        <v>16.066</v>
      </c>
      <c r="C9" s="105">
        <v>84.187</v>
      </c>
      <c r="D9" s="105">
        <v>151.793</v>
      </c>
      <c r="E9" s="105">
        <v>217.37099999999998</v>
      </c>
      <c r="F9" s="105">
        <v>409.00800000000004</v>
      </c>
      <c r="G9" s="105">
        <v>513.2579999999999</v>
      </c>
      <c r="H9" s="105">
        <v>669.269</v>
      </c>
      <c r="I9" s="105">
        <v>986.121</v>
      </c>
      <c r="J9" s="105">
        <v>1139.845</v>
      </c>
      <c r="K9" s="105">
        <v>713.8229999999999</v>
      </c>
      <c r="L9" s="105">
        <v>101.54399999999998</v>
      </c>
      <c r="M9" s="105">
        <v>221.21599999999998</v>
      </c>
      <c r="N9" s="105">
        <v>279.80299999999994</v>
      </c>
      <c r="O9" s="105">
        <v>323.2299999999999</v>
      </c>
      <c r="P9" s="105">
        <v>323.2299999999999</v>
      </c>
      <c r="Q9" s="105">
        <v>40.748</v>
      </c>
      <c r="R9" s="105">
        <v>83.70899999999999</v>
      </c>
      <c r="S9" s="105">
        <v>124.46700000000001</v>
      </c>
      <c r="T9" s="105">
        <v>138.19100000000003</v>
      </c>
      <c r="U9" s="153">
        <v>29.524000000000004</v>
      </c>
      <c r="V9" s="153">
        <v>81.49700000000001</v>
      </c>
      <c r="W9" s="153">
        <v>119.853</v>
      </c>
      <c r="X9" s="153">
        <v>168.983</v>
      </c>
      <c r="Y9" s="153">
        <v>32.691</v>
      </c>
      <c r="Z9" s="153">
        <v>74.86099999999999</v>
      </c>
      <c r="AA9" s="153">
        <v>106.104</v>
      </c>
      <c r="AB9" s="153">
        <v>154.34</v>
      </c>
      <c r="AC9" s="105">
        <v>27.099783</v>
      </c>
      <c r="AD9" s="105">
        <v>61.74678299999999</v>
      </c>
      <c r="AE9" s="105">
        <v>89.32078299999999</v>
      </c>
      <c r="AF9" s="105">
        <v>128.24478299999998</v>
      </c>
      <c r="AG9" s="105">
        <v>34.7</v>
      </c>
      <c r="AH9" s="105">
        <v>69.161</v>
      </c>
      <c r="AI9" s="105">
        <v>95.487</v>
      </c>
      <c r="AJ9" s="105">
        <v>138.747</v>
      </c>
      <c r="AK9" s="105">
        <v>68.157</v>
      </c>
      <c r="AL9" s="105">
        <v>151.83474999999999</v>
      </c>
    </row>
    <row r="10" spans="10:25" ht="12.75">
      <c r="J10" s="217"/>
      <c r="S10" s="314"/>
      <c r="T10" s="314"/>
      <c r="U10" s="314"/>
      <c r="V10" s="314"/>
      <c r="W10" s="314"/>
      <c r="X10" s="314"/>
      <c r="Y10" s="314"/>
    </row>
    <row r="11" spans="5:25" ht="12.75">
      <c r="E11" s="92"/>
      <c r="F11" s="92"/>
      <c r="G11" s="92"/>
      <c r="H11" s="92"/>
      <c r="I11" s="92"/>
      <c r="J11" s="92"/>
      <c r="K11" s="92"/>
      <c r="L11" s="92"/>
      <c r="M11" s="92"/>
      <c r="N11" s="92"/>
      <c r="O11" s="92"/>
      <c r="P11" s="92"/>
      <c r="Q11" s="92"/>
      <c r="R11" s="92"/>
      <c r="S11" s="92"/>
      <c r="T11" s="92"/>
      <c r="U11" s="92"/>
      <c r="V11" s="92"/>
      <c r="W11" s="92"/>
      <c r="X11" s="92"/>
      <c r="Y11" s="92"/>
    </row>
    <row r="12" ht="12.75">
      <c r="J12" s="217"/>
    </row>
    <row r="13" spans="10:12" ht="12.75">
      <c r="J13" s="217"/>
      <c r="K13" s="217"/>
      <c r="L13" s="44"/>
    </row>
  </sheetData>
  <sheetProtection/>
  <mergeCells count="2">
    <mergeCell ref="K1:P1"/>
    <mergeCell ref="AI1:AJ1"/>
  </mergeCells>
  <hyperlinks>
    <hyperlink ref="AI1" location="Tartalom!A1" display="Vissza a tartalomjegyzékre"/>
  </hyperlinks>
  <printOptions/>
  <pageMargins left="0.5118110236220472" right="0.15748031496062992" top="0.984251968503937" bottom="0.984251968503937" header="0.5118110236220472" footer="0.5118110236220472"/>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sheetPr>
    <tabColor rgb="FFFFC000"/>
  </sheetPr>
  <dimension ref="A1:AK7"/>
  <sheetViews>
    <sheetView zoomScalePageLayoutView="0" workbookViewId="0" topLeftCell="A1">
      <pane xSplit="1" ySplit="2" topLeftCell="AA3" activePane="bottomRight" state="frozen"/>
      <selection pane="topLeft" activeCell="A1" sqref="A1"/>
      <selection pane="topRight" activeCell="C1" sqref="C1"/>
      <selection pane="bottomLeft" activeCell="A4" sqref="A4"/>
      <selection pane="bottomRight" activeCell="AM6" sqref="AM6"/>
    </sheetView>
  </sheetViews>
  <sheetFormatPr defaultColWidth="9.140625" defaultRowHeight="12.75" outlineLevelCol="1"/>
  <cols>
    <col min="1" max="1" width="30.00390625" style="18" customWidth="1"/>
    <col min="2" max="2" width="8.8515625" style="18" customWidth="1"/>
    <col min="3" max="3" width="8.57421875" style="18" customWidth="1"/>
    <col min="4" max="5" width="7.57421875" style="18" customWidth="1"/>
    <col min="6" max="6" width="8.28125" style="18" customWidth="1"/>
    <col min="7" max="7" width="8.421875" style="18" customWidth="1"/>
    <col min="8" max="8" width="8.57421875" style="18" customWidth="1"/>
    <col min="9" max="9" width="8.140625" style="18" customWidth="1"/>
    <col min="10" max="10" width="8.421875" style="18" customWidth="1"/>
    <col min="11" max="11" width="8.28125" style="18" customWidth="1"/>
    <col min="12" max="12" width="9.8515625" style="18" hidden="1" customWidth="1" outlineLevel="1"/>
    <col min="13" max="13" width="10.28125" style="18" hidden="1" customWidth="1" outlineLevel="1"/>
    <col min="14" max="14" width="11.00390625" style="18" hidden="1" customWidth="1" outlineLevel="1"/>
    <col min="15" max="15" width="10.7109375" style="18" bestFit="1" customWidth="1" collapsed="1"/>
    <col min="16" max="16" width="10.421875" style="18" hidden="1" customWidth="1" outlineLevel="1"/>
    <col min="17" max="17" width="10.140625" style="18" hidden="1" customWidth="1" outlineLevel="1"/>
    <col min="18" max="18" width="10.7109375" style="18" hidden="1" customWidth="1" outlineLevel="1"/>
    <col min="19" max="19" width="10.7109375" style="18" customWidth="1" collapsed="1"/>
    <col min="20" max="22" width="10.7109375" style="18" hidden="1" customWidth="1" outlineLevel="1"/>
    <col min="23" max="23" width="10.7109375" style="18" customWidth="1" collapsed="1"/>
    <col min="24" max="24" width="10.7109375" style="18" hidden="1" customWidth="1" outlineLevel="1"/>
    <col min="25" max="26" width="10.140625" style="18" hidden="1" customWidth="1" outlineLevel="1"/>
    <col min="27" max="27" width="10.140625" style="18" bestFit="1" customWidth="1" collapsed="1"/>
    <col min="28" max="28" width="10.140625" style="18" bestFit="1" customWidth="1"/>
    <col min="29" max="16384" width="9.140625" style="18" customWidth="1"/>
  </cols>
  <sheetData>
    <row r="1" spans="1:35" ht="60.75" customHeight="1">
      <c r="A1" s="156" t="s">
        <v>477</v>
      </c>
      <c r="B1" s="272"/>
      <c r="C1" s="272"/>
      <c r="D1" s="272"/>
      <c r="E1" s="272"/>
      <c r="F1" s="272"/>
      <c r="G1" s="274"/>
      <c r="H1" s="272"/>
      <c r="I1" s="272"/>
      <c r="J1" s="272"/>
      <c r="K1" s="272"/>
      <c r="L1" s="272"/>
      <c r="N1" s="616"/>
      <c r="O1" s="616"/>
      <c r="AH1" s="616" t="s">
        <v>44</v>
      </c>
      <c r="AI1" s="616"/>
    </row>
    <row r="2" spans="1:37" ht="45" customHeight="1">
      <c r="A2" s="54" t="s">
        <v>2</v>
      </c>
      <c r="B2" s="57" t="s">
        <v>10</v>
      </c>
      <c r="C2" s="54" t="s">
        <v>11</v>
      </c>
      <c r="D2" s="54" t="s">
        <v>12</v>
      </c>
      <c r="E2" s="54" t="s">
        <v>13</v>
      </c>
      <c r="F2" s="54" t="s">
        <v>9</v>
      </c>
      <c r="G2" s="54" t="s">
        <v>14</v>
      </c>
      <c r="H2" s="54" t="s">
        <v>15</v>
      </c>
      <c r="I2" s="54" t="s">
        <v>16</v>
      </c>
      <c r="J2" s="54" t="s">
        <v>70</v>
      </c>
      <c r="K2" s="54" t="s">
        <v>71</v>
      </c>
      <c r="L2" s="54" t="s">
        <v>341</v>
      </c>
      <c r="M2" s="54" t="s">
        <v>342</v>
      </c>
      <c r="N2" s="54" t="s">
        <v>359</v>
      </c>
      <c r="O2" s="54" t="s">
        <v>423</v>
      </c>
      <c r="P2" s="54" t="s">
        <v>422</v>
      </c>
      <c r="Q2" s="54" t="s">
        <v>490</v>
      </c>
      <c r="R2" s="54" t="s">
        <v>507</v>
      </c>
      <c r="S2" s="54" t="s">
        <v>539</v>
      </c>
      <c r="T2" s="54" t="s">
        <v>552</v>
      </c>
      <c r="U2" s="54" t="s">
        <v>566</v>
      </c>
      <c r="V2" s="54" t="s">
        <v>575</v>
      </c>
      <c r="W2" s="54" t="s">
        <v>605</v>
      </c>
      <c r="X2" s="54" t="s">
        <v>621</v>
      </c>
      <c r="Y2" s="54" t="s">
        <v>634</v>
      </c>
      <c r="Z2" s="553" t="s">
        <v>652</v>
      </c>
      <c r="AA2" s="560" t="s">
        <v>668</v>
      </c>
      <c r="AB2" s="564" t="s">
        <v>680</v>
      </c>
      <c r="AC2" s="570" t="s">
        <v>692</v>
      </c>
      <c r="AD2" s="576" t="s">
        <v>707</v>
      </c>
      <c r="AE2" s="579" t="s">
        <v>728</v>
      </c>
      <c r="AF2" s="584" t="s">
        <v>748</v>
      </c>
      <c r="AG2" s="593" t="s">
        <v>769</v>
      </c>
      <c r="AH2" s="595" t="s">
        <v>781</v>
      </c>
      <c r="AI2" s="598" t="s">
        <v>798</v>
      </c>
      <c r="AJ2" s="608" t="s">
        <v>826</v>
      </c>
      <c r="AK2" s="613" t="s">
        <v>852</v>
      </c>
    </row>
    <row r="3" spans="1:37" ht="12.75">
      <c r="A3" s="78" t="s">
        <v>205</v>
      </c>
      <c r="B3" s="233">
        <v>0.11323699999999999</v>
      </c>
      <c r="C3" s="76">
        <v>0.274793</v>
      </c>
      <c r="D3" s="76">
        <v>0.444541</v>
      </c>
      <c r="E3" s="76">
        <v>0.627125</v>
      </c>
      <c r="F3" s="76">
        <v>0.834761</v>
      </c>
      <c r="G3" s="76">
        <v>0.981712</v>
      </c>
      <c r="H3" s="76">
        <v>1.739912</v>
      </c>
      <c r="I3" s="76">
        <v>2.94941</v>
      </c>
      <c r="J3" s="76">
        <v>3.5156330000000002</v>
      </c>
      <c r="K3" s="76">
        <v>2.7137019999999996</v>
      </c>
      <c r="L3" s="233">
        <v>2.386758</v>
      </c>
      <c r="M3" s="76">
        <v>2.022427</v>
      </c>
      <c r="N3" s="76">
        <v>1.8184150000000001</v>
      </c>
      <c r="O3" s="76">
        <v>1.393931</v>
      </c>
      <c r="P3" s="273">
        <v>1.7227629999999998</v>
      </c>
      <c r="Q3" s="273">
        <v>1.811932</v>
      </c>
      <c r="R3" s="273">
        <v>1.7757510000000003</v>
      </c>
      <c r="S3" s="273">
        <v>1.8079959999999997</v>
      </c>
      <c r="T3" s="273">
        <v>0.844388</v>
      </c>
      <c r="U3" s="524">
        <v>1.8592570000000002</v>
      </c>
      <c r="V3" s="524">
        <v>1.834572</v>
      </c>
      <c r="W3" s="524">
        <v>1.7830120000000003</v>
      </c>
      <c r="X3" s="524">
        <v>1.7689139999999999</v>
      </c>
      <c r="Y3" s="524">
        <v>1.76462</v>
      </c>
      <c r="Z3" s="524">
        <v>1.7377890000000003</v>
      </c>
      <c r="AA3" s="524">
        <v>1.763486</v>
      </c>
      <c r="AB3" s="524">
        <v>1.77207</v>
      </c>
      <c r="AC3" s="524">
        <v>1.8434929999999998</v>
      </c>
      <c r="AD3" s="524">
        <v>1.9131140000000002</v>
      </c>
      <c r="AE3" s="524">
        <v>2.001692</v>
      </c>
      <c r="AF3" s="524">
        <v>2.049456</v>
      </c>
      <c r="AG3" s="524">
        <v>2.0098949999999998</v>
      </c>
      <c r="AH3" s="524">
        <v>2.0702860000000003</v>
      </c>
      <c r="AI3" s="524">
        <v>2.1794109999999995</v>
      </c>
      <c r="AJ3" s="524">
        <v>2.3103730000000002</v>
      </c>
      <c r="AK3" s="524">
        <v>2.6778540000000004</v>
      </c>
    </row>
    <row r="4" spans="1:37" ht="12.75">
      <c r="A4" s="78" t="s">
        <v>206</v>
      </c>
      <c r="B4" s="233">
        <v>0.016837</v>
      </c>
      <c r="C4" s="76">
        <v>0.081489</v>
      </c>
      <c r="D4" s="76">
        <v>0.097216</v>
      </c>
      <c r="E4" s="76">
        <v>0.111826</v>
      </c>
      <c r="F4" s="76">
        <v>0.15435200000000004</v>
      </c>
      <c r="G4" s="76">
        <v>0.14340400000000006</v>
      </c>
      <c r="H4" s="76">
        <v>0.18054399999999995</v>
      </c>
      <c r="I4" s="76">
        <v>0.3273979999999999</v>
      </c>
      <c r="J4" s="76">
        <v>0.3438610000000001</v>
      </c>
      <c r="K4" s="76">
        <v>0.2578740000000001</v>
      </c>
      <c r="L4" s="233">
        <v>0.230016</v>
      </c>
      <c r="M4" s="76">
        <v>0.23718199999999998</v>
      </c>
      <c r="N4" s="76">
        <v>0.21672000000000002</v>
      </c>
      <c r="O4" s="76">
        <v>0.17145400000000002</v>
      </c>
      <c r="P4" s="233">
        <v>0.23749099999999998</v>
      </c>
      <c r="Q4" s="233">
        <v>0.236739</v>
      </c>
      <c r="R4" s="233">
        <v>0.24516400000000002</v>
      </c>
      <c r="S4" s="233">
        <v>0.232725</v>
      </c>
      <c r="T4" s="233">
        <v>0.10598199999999999</v>
      </c>
      <c r="U4" s="525">
        <v>0.20946700000000001</v>
      </c>
      <c r="V4" s="525">
        <v>0.18885300000000002</v>
      </c>
      <c r="W4" s="525">
        <v>0.18752999999999997</v>
      </c>
      <c r="X4" s="525">
        <v>0.17361400000000002</v>
      </c>
      <c r="Y4" s="525">
        <v>0.16458499999999998</v>
      </c>
      <c r="Z4" s="525">
        <v>0.161184</v>
      </c>
      <c r="AA4" s="525">
        <v>0.172677</v>
      </c>
      <c r="AB4" s="525">
        <v>0.167807</v>
      </c>
      <c r="AC4" s="525">
        <v>0.156844</v>
      </c>
      <c r="AD4" s="525">
        <v>0.154672</v>
      </c>
      <c r="AE4" s="525">
        <v>0.153668</v>
      </c>
      <c r="AF4" s="525">
        <v>0.143657</v>
      </c>
      <c r="AG4" s="525">
        <v>0.146101</v>
      </c>
      <c r="AH4" s="525">
        <v>0.14253000000000002</v>
      </c>
      <c r="AI4" s="525">
        <v>0.144174</v>
      </c>
      <c r="AJ4" s="525">
        <v>0.12345700000000001</v>
      </c>
      <c r="AK4" s="525">
        <v>0.11294236999999999</v>
      </c>
    </row>
    <row r="5" spans="1:37" ht="12.75">
      <c r="A5" s="78" t="s">
        <v>207</v>
      </c>
      <c r="B5" s="233">
        <v>0.0076</v>
      </c>
      <c r="C5" s="76">
        <v>0.685742</v>
      </c>
      <c r="D5" s="76">
        <v>0.050786000000000005</v>
      </c>
      <c r="E5" s="76">
        <v>0.019422000000000002</v>
      </c>
      <c r="F5" s="76">
        <v>0.031309</v>
      </c>
      <c r="G5" s="76">
        <v>0.030851</v>
      </c>
      <c r="H5" s="76">
        <v>0.029769000000000004</v>
      </c>
      <c r="I5" s="76">
        <v>0.043214</v>
      </c>
      <c r="J5" s="76">
        <v>0.05996200000000002</v>
      </c>
      <c r="K5" s="76">
        <v>0.05711800000000001</v>
      </c>
      <c r="L5" s="233">
        <v>0.050949</v>
      </c>
      <c r="M5" s="76">
        <v>0.044494</v>
      </c>
      <c r="N5" s="76">
        <v>0.043497999999999995</v>
      </c>
      <c r="O5" s="76">
        <v>0.039231999999999996</v>
      </c>
      <c r="P5" s="233">
        <v>0.011681999999999998</v>
      </c>
      <c r="Q5" s="233">
        <v>0.012093999999999999</v>
      </c>
      <c r="R5" s="233">
        <v>0.012504000000000001</v>
      </c>
      <c r="S5" s="233">
        <v>0.010815</v>
      </c>
      <c r="T5" s="233">
        <v>0.010033000000000002</v>
      </c>
      <c r="U5" s="525">
        <v>0.027730000000000005</v>
      </c>
      <c r="V5" s="525">
        <v>0.026174</v>
      </c>
      <c r="W5" s="525">
        <v>0.028207</v>
      </c>
      <c r="X5" s="525">
        <v>0.026598</v>
      </c>
      <c r="Y5" s="525">
        <v>0.026918</v>
      </c>
      <c r="Z5" s="525">
        <v>0.027405000000000006</v>
      </c>
      <c r="AA5" s="525">
        <v>0.007701999999999999</v>
      </c>
      <c r="AB5" s="525">
        <v>0.008005</v>
      </c>
      <c r="AC5" s="525">
        <v>0.00848</v>
      </c>
      <c r="AD5" s="525">
        <v>0.008965</v>
      </c>
      <c r="AE5" s="525">
        <v>0.009436</v>
      </c>
      <c r="AF5" s="525">
        <v>0.009742</v>
      </c>
      <c r="AG5" s="525">
        <v>0.010134</v>
      </c>
      <c r="AH5" s="525">
        <v>0.010372</v>
      </c>
      <c r="AI5" s="525">
        <v>0.010996</v>
      </c>
      <c r="AJ5" s="525">
        <v>0.011157</v>
      </c>
      <c r="AK5" s="525">
        <v>0.010143129999999998</v>
      </c>
    </row>
    <row r="6" spans="1:37" ht="12.75">
      <c r="A6" s="153" t="s">
        <v>30</v>
      </c>
      <c r="B6" s="119">
        <v>0.13767400000000002</v>
      </c>
      <c r="C6" s="105">
        <v>1.0420239999999998</v>
      </c>
      <c r="D6" s="105">
        <v>0.592543</v>
      </c>
      <c r="E6" s="105">
        <v>0.7583730000000001</v>
      </c>
      <c r="F6" s="105">
        <v>1.020422</v>
      </c>
      <c r="G6" s="105">
        <v>1.1559669999999997</v>
      </c>
      <c r="H6" s="105">
        <v>1.9502250000000005</v>
      </c>
      <c r="I6" s="105">
        <v>3.320021999999999</v>
      </c>
      <c r="J6" s="105">
        <v>3.919456000000001</v>
      </c>
      <c r="K6" s="105">
        <v>3.0286939999999984</v>
      </c>
      <c r="L6" s="119">
        <v>2.667723</v>
      </c>
      <c r="M6" s="105">
        <v>2.304103</v>
      </c>
      <c r="N6" s="105">
        <v>2.078633</v>
      </c>
      <c r="O6" s="105">
        <v>1.604617</v>
      </c>
      <c r="P6" s="119">
        <v>1.971936</v>
      </c>
      <c r="Q6" s="119">
        <v>2.060765</v>
      </c>
      <c r="R6" s="119">
        <v>2.0334190000000003</v>
      </c>
      <c r="S6" s="119">
        <v>2.051536</v>
      </c>
      <c r="T6" s="119">
        <v>0.9604029999999999</v>
      </c>
      <c r="U6" s="526">
        <v>2.0964539999999996</v>
      </c>
      <c r="V6" s="526">
        <v>2.0495989999999997</v>
      </c>
      <c r="W6" s="526">
        <v>1.998749</v>
      </c>
      <c r="X6" s="526">
        <v>1.9691259999999997</v>
      </c>
      <c r="Y6" s="526">
        <v>1.9561229999999998</v>
      </c>
      <c r="Z6" s="526">
        <v>1.9263779999999997</v>
      </c>
      <c r="AA6" s="526">
        <v>1.943865</v>
      </c>
      <c r="AB6" s="526">
        <v>1.947882</v>
      </c>
      <c r="AC6" s="526">
        <v>2.008817</v>
      </c>
      <c r="AD6" s="526">
        <v>2.076751</v>
      </c>
      <c r="AE6" s="526">
        <v>2.164796</v>
      </c>
      <c r="AF6" s="526">
        <v>2.202855</v>
      </c>
      <c r="AG6" s="526">
        <v>2.16613</v>
      </c>
      <c r="AH6" s="526">
        <v>2.2231880000000004</v>
      </c>
      <c r="AI6" s="526">
        <v>2.334581</v>
      </c>
      <c r="AJ6" s="526">
        <v>2.444987</v>
      </c>
      <c r="AK6" s="526">
        <v>2.8009395000000006</v>
      </c>
    </row>
    <row r="7" spans="23:24" ht="12.75">
      <c r="W7" s="92"/>
      <c r="X7" s="92"/>
    </row>
  </sheetData>
  <sheetProtection/>
  <mergeCells count="2">
    <mergeCell ref="N1:O1"/>
    <mergeCell ref="AH1:AI1"/>
  </mergeCells>
  <hyperlinks>
    <hyperlink ref="AH1" location="Tartalom!A1" display="Vissza a tartalomjegyzékre"/>
  </hyperlinks>
  <printOptions/>
  <pageMargins left="0.7480314960629921" right="0.2362204724409449" top="0.984251968503937" bottom="0.984251968503937" header="0.5118110236220472" footer="0.5118110236220472"/>
  <pageSetup horizontalDpi="600" verticalDpi="600" orientation="landscape" paperSize="9" scale="90" r:id="rId1"/>
</worksheet>
</file>

<file path=xl/worksheets/sheet37.xml><?xml version="1.0" encoding="utf-8"?>
<worksheet xmlns="http://schemas.openxmlformats.org/spreadsheetml/2006/main" xmlns:r="http://schemas.openxmlformats.org/officeDocument/2006/relationships">
  <sheetPr>
    <tabColor rgb="FFFFC000"/>
  </sheetPr>
  <dimension ref="A1:BQ29"/>
  <sheetViews>
    <sheetView zoomScalePageLayoutView="0" workbookViewId="0" topLeftCell="M1">
      <pane xSplit="1" topLeftCell="BD1" activePane="topRight" state="frozen"/>
      <selection pane="topLeft" activeCell="M1" sqref="M1"/>
      <selection pane="topRight" activeCell="BF37" sqref="BF37"/>
    </sheetView>
  </sheetViews>
  <sheetFormatPr defaultColWidth="9.140625" defaultRowHeight="12.75" outlineLevelCol="1"/>
  <cols>
    <col min="1" max="1" width="3.7109375" style="374" customWidth="1"/>
    <col min="2" max="2" width="33.7109375" style="406" customWidth="1"/>
    <col min="3" max="3" width="4.57421875" style="374" customWidth="1"/>
    <col min="4" max="4" width="33.7109375" style="406" customWidth="1"/>
    <col min="5" max="5" width="8.140625" style="132" customWidth="1"/>
    <col min="6" max="6" width="10.7109375" style="132" customWidth="1"/>
    <col min="7" max="7" width="8.140625" style="132" customWidth="1"/>
    <col min="8" max="9" width="10.8515625" style="132" customWidth="1"/>
    <col min="10" max="10" width="9.7109375" style="132" customWidth="1"/>
    <col min="11" max="11" width="3.00390625" style="132" customWidth="1"/>
    <col min="12" max="12" width="4.57421875" style="374" customWidth="1"/>
    <col min="13" max="13" width="38.140625" style="260" customWidth="1"/>
    <col min="14" max="14" width="10.8515625" style="132" customWidth="1"/>
    <col min="15" max="15" width="11.00390625" style="132" customWidth="1"/>
    <col min="16" max="16" width="11.57421875" style="132" hidden="1" customWidth="1" outlineLevel="1"/>
    <col min="17" max="17" width="10.28125" style="132" hidden="1" customWidth="1" outlineLevel="1"/>
    <col min="18" max="18" width="10.8515625" style="132" hidden="1" customWidth="1" outlineLevel="1"/>
    <col min="19" max="19" width="10.140625" style="132" hidden="1" customWidth="1" outlineLevel="1"/>
    <col min="20" max="20" width="10.8515625" style="132" hidden="1" customWidth="1" outlineLevel="1"/>
    <col min="21" max="21" width="10.140625" style="132" hidden="1" customWidth="1" outlineLevel="1"/>
    <col min="22" max="22" width="11.421875" style="132" hidden="1" customWidth="1" outlineLevel="1"/>
    <col min="23" max="23" width="11.28125" style="132" hidden="1" customWidth="1" outlineLevel="1"/>
    <col min="24" max="24" width="10.8515625" style="132" customWidth="1" collapsed="1"/>
    <col min="25" max="25" width="10.8515625" style="132" customWidth="1"/>
    <col min="26" max="26" width="10.8515625" style="132" hidden="1" customWidth="1" outlineLevel="1"/>
    <col min="27" max="27" width="10.140625" style="132" hidden="1" customWidth="1" outlineLevel="1"/>
    <col min="28" max="28" width="10.8515625" style="132" hidden="1" customWidth="1" outlineLevel="1"/>
    <col min="29" max="29" width="9.140625" style="132" hidden="1" customWidth="1" outlineLevel="1"/>
    <col min="30" max="30" width="11.421875" style="132" hidden="1" customWidth="1" outlineLevel="1"/>
    <col min="31" max="31" width="9.140625" style="132" hidden="1" customWidth="1" outlineLevel="1"/>
    <col min="32" max="32" width="9.140625" style="132" customWidth="1" collapsed="1"/>
    <col min="33" max="33" width="9.140625" style="132" customWidth="1"/>
    <col min="34" max="39" width="9.140625" style="132" hidden="1" customWidth="1" outlineLevel="1"/>
    <col min="40" max="40" width="9.140625" style="132" customWidth="1" collapsed="1"/>
    <col min="41" max="16384" width="9.140625" style="132" customWidth="1"/>
  </cols>
  <sheetData>
    <row r="1" spans="1:65" ht="54" customHeight="1" thickBot="1">
      <c r="A1" s="632" t="s">
        <v>478</v>
      </c>
      <c r="B1" s="633"/>
      <c r="C1" s="620" t="s">
        <v>479</v>
      </c>
      <c r="D1" s="621"/>
      <c r="E1" s="396"/>
      <c r="F1" s="385"/>
      <c r="G1" s="385"/>
      <c r="H1" s="385"/>
      <c r="I1" s="385"/>
      <c r="J1" s="385"/>
      <c r="K1" s="385"/>
      <c r="L1" s="407"/>
      <c r="M1" s="248" t="s">
        <v>622</v>
      </c>
      <c r="N1" s="275"/>
      <c r="AA1" s="46"/>
      <c r="AB1" s="619"/>
      <c r="AC1" s="619"/>
      <c r="AF1" s="131"/>
      <c r="AG1" s="131"/>
      <c r="AH1" s="551"/>
      <c r="AI1" s="551"/>
      <c r="AJ1" s="251"/>
      <c r="AK1" s="251"/>
      <c r="AL1" s="551"/>
      <c r="AM1" s="551"/>
      <c r="AN1" s="551"/>
      <c r="AO1" s="551"/>
      <c r="AV1" s="619"/>
      <c r="AW1" s="619"/>
      <c r="AZ1" s="619"/>
      <c r="BA1" s="619"/>
      <c r="BD1" s="619"/>
      <c r="BE1" s="619"/>
      <c r="BJ1" s="619"/>
      <c r="BK1" s="619"/>
      <c r="BL1" s="619" t="s">
        <v>44</v>
      </c>
      <c r="BM1" s="619"/>
    </row>
    <row r="2" spans="1:69" ht="15" customHeight="1">
      <c r="A2" s="630" t="s">
        <v>254</v>
      </c>
      <c r="B2" s="628" t="s">
        <v>2</v>
      </c>
      <c r="C2" s="628" t="s">
        <v>385</v>
      </c>
      <c r="D2" s="628" t="s">
        <v>384</v>
      </c>
      <c r="E2" s="628" t="s">
        <v>16</v>
      </c>
      <c r="F2" s="628"/>
      <c r="G2" s="628" t="s">
        <v>70</v>
      </c>
      <c r="H2" s="628"/>
      <c r="I2" s="628" t="s">
        <v>208</v>
      </c>
      <c r="J2" s="634"/>
      <c r="K2" s="503"/>
      <c r="L2" s="630" t="s">
        <v>499</v>
      </c>
      <c r="M2" s="628" t="s">
        <v>2</v>
      </c>
      <c r="N2" s="628" t="s">
        <v>209</v>
      </c>
      <c r="O2" s="628"/>
      <c r="P2" s="628" t="s">
        <v>113</v>
      </c>
      <c r="Q2" s="628"/>
      <c r="R2" s="628" t="s">
        <v>162</v>
      </c>
      <c r="S2" s="628"/>
      <c r="T2" s="628" t="s">
        <v>357</v>
      </c>
      <c r="U2" s="628"/>
      <c r="V2" s="628" t="s">
        <v>432</v>
      </c>
      <c r="W2" s="628"/>
      <c r="X2" s="628" t="s">
        <v>482</v>
      </c>
      <c r="Y2" s="628"/>
      <c r="Z2" s="628" t="s">
        <v>420</v>
      </c>
      <c r="AA2" s="628"/>
      <c r="AB2" s="628" t="s">
        <v>489</v>
      </c>
      <c r="AC2" s="628"/>
      <c r="AD2" s="628" t="s">
        <v>506</v>
      </c>
      <c r="AE2" s="628"/>
      <c r="AF2" s="628" t="s">
        <v>540</v>
      </c>
      <c r="AG2" s="628"/>
      <c r="AH2" s="628" t="s">
        <v>550</v>
      </c>
      <c r="AI2" s="628"/>
      <c r="AJ2" s="628" t="s">
        <v>565</v>
      </c>
      <c r="AK2" s="628"/>
      <c r="AL2" s="628" t="s">
        <v>583</v>
      </c>
      <c r="AM2" s="628"/>
      <c r="AN2" s="628" t="s">
        <v>604</v>
      </c>
      <c r="AO2" s="628"/>
      <c r="AP2" s="628" t="s">
        <v>620</v>
      </c>
      <c r="AQ2" s="628"/>
      <c r="AR2" s="628" t="s">
        <v>633</v>
      </c>
      <c r="AS2" s="628"/>
      <c r="AT2" s="628" t="s">
        <v>653</v>
      </c>
      <c r="AU2" s="628"/>
      <c r="AV2" s="628" t="s">
        <v>669</v>
      </c>
      <c r="AW2" s="628"/>
      <c r="AX2" s="628" t="s">
        <v>679</v>
      </c>
      <c r="AY2" s="628"/>
      <c r="AZ2" s="628" t="s">
        <v>690</v>
      </c>
      <c r="BA2" s="628"/>
      <c r="BB2" s="628" t="s">
        <v>708</v>
      </c>
      <c r="BC2" s="628"/>
      <c r="BD2" s="628" t="s">
        <v>729</v>
      </c>
      <c r="BE2" s="628"/>
      <c r="BF2" s="628" t="s">
        <v>744</v>
      </c>
      <c r="BG2" s="628"/>
      <c r="BH2" s="628" t="s">
        <v>768</v>
      </c>
      <c r="BI2" s="628"/>
      <c r="BJ2" s="628" t="s">
        <v>782</v>
      </c>
      <c r="BK2" s="628"/>
      <c r="BL2" s="628" t="s">
        <v>799</v>
      </c>
      <c r="BM2" s="628"/>
      <c r="BN2" s="628" t="s">
        <v>824</v>
      </c>
      <c r="BO2" s="628"/>
      <c r="BP2" s="628" t="s">
        <v>853</v>
      </c>
      <c r="BQ2" s="628"/>
    </row>
    <row r="3" spans="1:69" ht="42" customHeight="1">
      <c r="A3" s="631"/>
      <c r="B3" s="629"/>
      <c r="C3" s="629"/>
      <c r="D3" s="629"/>
      <c r="E3" s="54" t="s">
        <v>210</v>
      </c>
      <c r="F3" s="54" t="s">
        <v>211</v>
      </c>
      <c r="G3" s="54" t="s">
        <v>210</v>
      </c>
      <c r="H3" s="54" t="s">
        <v>211</v>
      </c>
      <c r="I3" s="54" t="s">
        <v>210</v>
      </c>
      <c r="J3" s="397" t="s">
        <v>211</v>
      </c>
      <c r="K3" s="503"/>
      <c r="L3" s="631"/>
      <c r="M3" s="629"/>
      <c r="N3" s="54" t="s">
        <v>210</v>
      </c>
      <c r="O3" s="54" t="s">
        <v>211</v>
      </c>
      <c r="P3" s="54" t="s">
        <v>210</v>
      </c>
      <c r="Q3" s="54" t="s">
        <v>211</v>
      </c>
      <c r="R3" s="54" t="s">
        <v>210</v>
      </c>
      <c r="S3" s="54" t="s">
        <v>211</v>
      </c>
      <c r="T3" s="54" t="s">
        <v>210</v>
      </c>
      <c r="U3" s="54" t="s">
        <v>211</v>
      </c>
      <c r="V3" s="54" t="s">
        <v>210</v>
      </c>
      <c r="W3" s="54" t="s">
        <v>211</v>
      </c>
      <c r="X3" s="54" t="s">
        <v>210</v>
      </c>
      <c r="Y3" s="54" t="s">
        <v>211</v>
      </c>
      <c r="Z3" s="54" t="s">
        <v>210</v>
      </c>
      <c r="AA3" s="54" t="s">
        <v>211</v>
      </c>
      <c r="AB3" s="54" t="s">
        <v>210</v>
      </c>
      <c r="AC3" s="54" t="s">
        <v>211</v>
      </c>
      <c r="AD3" s="54" t="s">
        <v>210</v>
      </c>
      <c r="AE3" s="54" t="s">
        <v>211</v>
      </c>
      <c r="AF3" s="54" t="s">
        <v>210</v>
      </c>
      <c r="AG3" s="54" t="s">
        <v>211</v>
      </c>
      <c r="AH3" s="54" t="s">
        <v>210</v>
      </c>
      <c r="AI3" s="54" t="s">
        <v>211</v>
      </c>
      <c r="AJ3" s="54" t="s">
        <v>210</v>
      </c>
      <c r="AK3" s="54" t="s">
        <v>211</v>
      </c>
      <c r="AL3" s="54" t="s">
        <v>210</v>
      </c>
      <c r="AM3" s="54" t="s">
        <v>211</v>
      </c>
      <c r="AN3" s="54" t="s">
        <v>210</v>
      </c>
      <c r="AO3" s="54" t="s">
        <v>211</v>
      </c>
      <c r="AP3" s="54" t="s">
        <v>210</v>
      </c>
      <c r="AQ3" s="54" t="s">
        <v>211</v>
      </c>
      <c r="AR3" s="54" t="s">
        <v>210</v>
      </c>
      <c r="AS3" s="54" t="s">
        <v>211</v>
      </c>
      <c r="AT3" s="553" t="s">
        <v>210</v>
      </c>
      <c r="AU3" s="553" t="s">
        <v>211</v>
      </c>
      <c r="AV3" s="560" t="s">
        <v>210</v>
      </c>
      <c r="AW3" s="560" t="s">
        <v>211</v>
      </c>
      <c r="AX3" s="54" t="s">
        <v>210</v>
      </c>
      <c r="AY3" s="54" t="s">
        <v>211</v>
      </c>
      <c r="AZ3" s="570" t="s">
        <v>210</v>
      </c>
      <c r="BA3" s="570" t="s">
        <v>211</v>
      </c>
      <c r="BB3" s="576" t="s">
        <v>210</v>
      </c>
      <c r="BC3" s="576" t="s">
        <v>211</v>
      </c>
      <c r="BD3" s="579" t="s">
        <v>210</v>
      </c>
      <c r="BE3" s="579" t="s">
        <v>211</v>
      </c>
      <c r="BF3" s="584" t="s">
        <v>210</v>
      </c>
      <c r="BG3" s="584" t="s">
        <v>211</v>
      </c>
      <c r="BH3" s="593" t="s">
        <v>210</v>
      </c>
      <c r="BI3" s="593" t="s">
        <v>211</v>
      </c>
      <c r="BJ3" s="595" t="s">
        <v>210</v>
      </c>
      <c r="BK3" s="595" t="s">
        <v>211</v>
      </c>
      <c r="BL3" s="598" t="s">
        <v>210</v>
      </c>
      <c r="BM3" s="598" t="s">
        <v>211</v>
      </c>
      <c r="BN3" s="608" t="s">
        <v>210</v>
      </c>
      <c r="BO3" s="608" t="s">
        <v>211</v>
      </c>
      <c r="BP3" s="613" t="s">
        <v>210</v>
      </c>
      <c r="BQ3" s="613" t="s">
        <v>211</v>
      </c>
    </row>
    <row r="4" spans="1:69" ht="16.5" customHeight="1">
      <c r="A4" s="400" t="s">
        <v>255</v>
      </c>
      <c r="B4" s="303" t="s">
        <v>256</v>
      </c>
      <c r="C4" s="401" t="s">
        <v>255</v>
      </c>
      <c r="D4" s="303" t="s">
        <v>405</v>
      </c>
      <c r="E4" s="237">
        <v>0.019957</v>
      </c>
      <c r="F4" s="237">
        <v>0.024901</v>
      </c>
      <c r="G4" s="284">
        <v>0.023236999999999997</v>
      </c>
      <c r="H4" s="237">
        <v>0.028038999999999998</v>
      </c>
      <c r="I4" s="285" t="s">
        <v>31</v>
      </c>
      <c r="J4" s="286" t="s">
        <v>31</v>
      </c>
      <c r="K4" s="504"/>
      <c r="L4" s="382" t="s">
        <v>255</v>
      </c>
      <c r="M4" s="365" t="s">
        <v>212</v>
      </c>
      <c r="N4" s="287">
        <v>1166.9579999999996</v>
      </c>
      <c r="O4" s="288">
        <v>973.696</v>
      </c>
      <c r="P4" s="288">
        <v>346.53</v>
      </c>
      <c r="Q4" s="288">
        <v>372.05</v>
      </c>
      <c r="R4" s="288">
        <v>698.42</v>
      </c>
      <c r="S4" s="288">
        <v>730.42</v>
      </c>
      <c r="T4" s="288">
        <v>1043.0339999999999</v>
      </c>
      <c r="U4" s="288">
        <v>778.499</v>
      </c>
      <c r="V4" s="288">
        <v>1276.4399999999996</v>
      </c>
      <c r="W4" s="288">
        <v>821.08</v>
      </c>
      <c r="X4" s="288">
        <v>1324.858</v>
      </c>
      <c r="Y4" s="288">
        <v>793.771</v>
      </c>
      <c r="Z4" s="288">
        <v>195.098</v>
      </c>
      <c r="AA4" s="288">
        <v>33.131</v>
      </c>
      <c r="AB4" s="288">
        <v>203.778</v>
      </c>
      <c r="AC4" s="288">
        <v>38.823</v>
      </c>
      <c r="AD4" s="288">
        <v>248.455</v>
      </c>
      <c r="AE4" s="288">
        <v>43.393</v>
      </c>
      <c r="AF4" s="288">
        <v>282.02899999999994</v>
      </c>
      <c r="AG4" s="288">
        <v>49.991</v>
      </c>
      <c r="AH4" s="288">
        <v>169.95500000000004</v>
      </c>
      <c r="AI4" s="288">
        <v>37.696</v>
      </c>
      <c r="AJ4" s="288">
        <v>351.02700000000004</v>
      </c>
      <c r="AK4" s="288">
        <v>78.918</v>
      </c>
      <c r="AL4" s="288">
        <v>570.7360000000001</v>
      </c>
      <c r="AM4" s="288">
        <v>125.38</v>
      </c>
      <c r="AN4" s="288">
        <v>848.2320000000002</v>
      </c>
      <c r="AO4" s="288">
        <v>170.377</v>
      </c>
      <c r="AP4" s="288">
        <v>156.951</v>
      </c>
      <c r="AQ4" s="288">
        <v>41.675000000000004</v>
      </c>
      <c r="AR4" s="288">
        <v>329.779</v>
      </c>
      <c r="AS4" s="288">
        <v>87.24199999999999</v>
      </c>
      <c r="AT4" s="288">
        <v>509.474</v>
      </c>
      <c r="AU4" s="288">
        <v>132.22500000000002</v>
      </c>
      <c r="AV4" s="288">
        <v>722.7629999999999</v>
      </c>
      <c r="AW4" s="288">
        <v>174.669</v>
      </c>
      <c r="AX4" s="288">
        <v>144.48499999999999</v>
      </c>
      <c r="AY4" s="288">
        <v>39.294999999999995</v>
      </c>
      <c r="AZ4" s="288">
        <v>302.31299999999993</v>
      </c>
      <c r="BA4" s="288">
        <v>86.627</v>
      </c>
      <c r="BB4" s="288">
        <v>477.4419999999999</v>
      </c>
      <c r="BC4" s="288">
        <v>137.92499999999998</v>
      </c>
      <c r="BD4" s="288">
        <v>673.8589999999999</v>
      </c>
      <c r="BE4" s="288">
        <v>186.927</v>
      </c>
      <c r="BF4" s="288">
        <v>146.935</v>
      </c>
      <c r="BG4" s="288">
        <v>46.632</v>
      </c>
      <c r="BH4" s="288">
        <v>307.53700000000003</v>
      </c>
      <c r="BI4" s="288">
        <v>90.80199999999999</v>
      </c>
      <c r="BJ4" s="288">
        <v>504.7370000000001</v>
      </c>
      <c r="BK4" s="288">
        <v>177.143</v>
      </c>
      <c r="BL4" s="288">
        <v>723.826</v>
      </c>
      <c r="BM4" s="288">
        <v>208.954</v>
      </c>
      <c r="BN4" s="288">
        <v>364.662</v>
      </c>
      <c r="BO4" s="288">
        <v>122.31800000000001</v>
      </c>
      <c r="BP4" s="288">
        <v>822.1109999999999</v>
      </c>
      <c r="BQ4" s="288">
        <v>260.29600000000005</v>
      </c>
    </row>
    <row r="5" spans="1:69" ht="42" customHeight="1">
      <c r="A5" s="400" t="s">
        <v>257</v>
      </c>
      <c r="B5" s="303" t="s">
        <v>258</v>
      </c>
      <c r="C5" s="401" t="s">
        <v>257</v>
      </c>
      <c r="D5" s="303" t="s">
        <v>406</v>
      </c>
      <c r="E5" s="235">
        <v>0.22117099999999998</v>
      </c>
      <c r="F5" s="235">
        <v>0.33570999999999995</v>
      </c>
      <c r="G5" s="276">
        <v>0.22102900000000006</v>
      </c>
      <c r="H5" s="235">
        <v>0.3891990000000001</v>
      </c>
      <c r="I5" s="276">
        <v>0.000314</v>
      </c>
      <c r="J5" s="277" t="s">
        <v>31</v>
      </c>
      <c r="K5" s="504"/>
      <c r="L5" s="505" t="s">
        <v>259</v>
      </c>
      <c r="M5" s="303" t="s">
        <v>260</v>
      </c>
      <c r="N5" s="239">
        <v>175.03999999999996</v>
      </c>
      <c r="O5" s="289">
        <v>435.30499999999995</v>
      </c>
      <c r="P5" s="239">
        <v>29.18</v>
      </c>
      <c r="Q5" s="289">
        <v>174.65</v>
      </c>
      <c r="R5" s="239">
        <v>73.13</v>
      </c>
      <c r="S5" s="289">
        <v>337.53</v>
      </c>
      <c r="T5" s="239">
        <v>163.132</v>
      </c>
      <c r="U5" s="289">
        <v>358.56</v>
      </c>
      <c r="V5" s="239">
        <v>223.458</v>
      </c>
      <c r="W5" s="289">
        <v>374.1</v>
      </c>
      <c r="X5" s="235">
        <v>222.68200000000004</v>
      </c>
      <c r="Y5" s="289">
        <v>340.12199999999996</v>
      </c>
      <c r="Z5" s="235">
        <v>18.427</v>
      </c>
      <c r="AA5" s="289">
        <v>12.421</v>
      </c>
      <c r="AB5" s="235">
        <v>18.588</v>
      </c>
      <c r="AC5" s="289">
        <v>14.966</v>
      </c>
      <c r="AD5" s="235">
        <v>74.17</v>
      </c>
      <c r="AE5" s="289">
        <v>18.482</v>
      </c>
      <c r="AF5" s="289">
        <v>70.442</v>
      </c>
      <c r="AG5" s="289">
        <v>20.774</v>
      </c>
      <c r="AH5" s="289">
        <v>21.564</v>
      </c>
      <c r="AI5" s="289">
        <v>15.925999999999998</v>
      </c>
      <c r="AJ5" s="289">
        <v>44.412</v>
      </c>
      <c r="AK5" s="289">
        <v>32.069</v>
      </c>
      <c r="AL5" s="289">
        <v>106.482</v>
      </c>
      <c r="AM5" s="289">
        <v>53.11</v>
      </c>
      <c r="AN5" s="289">
        <v>172.974</v>
      </c>
      <c r="AO5" s="289">
        <v>70.31</v>
      </c>
      <c r="AP5" s="289">
        <v>20.749</v>
      </c>
      <c r="AQ5" s="289">
        <v>15.512000000000002</v>
      </c>
      <c r="AR5" s="289">
        <v>44.205999999999996</v>
      </c>
      <c r="AS5" s="289">
        <v>31.967000000000006</v>
      </c>
      <c r="AT5" s="289">
        <v>96.57199999999999</v>
      </c>
      <c r="AU5" s="289">
        <v>48.61300000000001</v>
      </c>
      <c r="AV5" s="289">
        <v>152.51999999999998</v>
      </c>
      <c r="AW5" s="289">
        <v>60.486000000000004</v>
      </c>
      <c r="AX5" s="289">
        <v>21.543999999999997</v>
      </c>
      <c r="AY5" s="289">
        <v>12.539000000000001</v>
      </c>
      <c r="AZ5" s="289">
        <v>43.96</v>
      </c>
      <c r="BA5" s="289">
        <v>28.225</v>
      </c>
      <c r="BB5" s="289">
        <v>94.90299999999999</v>
      </c>
      <c r="BC5" s="289">
        <v>49.928</v>
      </c>
      <c r="BD5" s="289">
        <v>152.73499999999999</v>
      </c>
      <c r="BE5" s="289">
        <v>67.231</v>
      </c>
      <c r="BF5" s="289">
        <v>20.502000000000002</v>
      </c>
      <c r="BG5" s="289">
        <v>14.099</v>
      </c>
      <c r="BH5" s="289">
        <v>51.059</v>
      </c>
      <c r="BI5" s="289">
        <v>34.498</v>
      </c>
      <c r="BJ5" s="289">
        <v>106.045</v>
      </c>
      <c r="BK5" s="289">
        <v>69.24699999999999</v>
      </c>
      <c r="BL5" s="289">
        <v>174.24699999999999</v>
      </c>
      <c r="BM5" s="289">
        <v>85.837</v>
      </c>
      <c r="BN5" s="289">
        <v>76.466</v>
      </c>
      <c r="BO5" s="289">
        <v>52.26</v>
      </c>
      <c r="BP5" s="289">
        <v>249.144</v>
      </c>
      <c r="BQ5" s="289">
        <v>120.994</v>
      </c>
    </row>
    <row r="6" spans="1:69" ht="12.75">
      <c r="A6" s="400" t="s">
        <v>261</v>
      </c>
      <c r="B6" s="303" t="s">
        <v>262</v>
      </c>
      <c r="C6" s="401" t="s">
        <v>261</v>
      </c>
      <c r="D6" s="303" t="s">
        <v>407</v>
      </c>
      <c r="E6" s="235">
        <v>0.411872</v>
      </c>
      <c r="F6" s="235">
        <v>0.180659</v>
      </c>
      <c r="G6" s="276">
        <v>0.7736510000000001</v>
      </c>
      <c r="H6" s="235">
        <v>0.209218</v>
      </c>
      <c r="I6" s="276">
        <v>0.003023</v>
      </c>
      <c r="J6" s="277" t="s">
        <v>31</v>
      </c>
      <c r="K6" s="504"/>
      <c r="L6" s="505" t="s">
        <v>263</v>
      </c>
      <c r="M6" s="303" t="s">
        <v>264</v>
      </c>
      <c r="N6" s="239">
        <v>61.95599999999999</v>
      </c>
      <c r="O6" s="289">
        <v>0</v>
      </c>
      <c r="P6" s="239">
        <v>27.16</v>
      </c>
      <c r="Q6" s="289">
        <v>174.65</v>
      </c>
      <c r="R6" s="239">
        <v>70.84</v>
      </c>
      <c r="S6" s="289">
        <v>337.53</v>
      </c>
      <c r="T6" s="239">
        <v>118.551</v>
      </c>
      <c r="U6" s="289">
        <v>357.966</v>
      </c>
      <c r="V6" s="239">
        <v>141.615</v>
      </c>
      <c r="W6" s="289">
        <v>373.50600000000003</v>
      </c>
      <c r="X6" s="235">
        <v>105.55099999999999</v>
      </c>
      <c r="Y6" s="289">
        <v>308.197</v>
      </c>
      <c r="Z6" s="235">
        <v>17.456</v>
      </c>
      <c r="AA6" s="289">
        <v>12.421</v>
      </c>
      <c r="AB6" s="235">
        <v>17.979</v>
      </c>
      <c r="AC6" s="289">
        <v>14.966</v>
      </c>
      <c r="AD6" s="235">
        <v>32.371</v>
      </c>
      <c r="AE6" s="289">
        <v>18.482</v>
      </c>
      <c r="AF6" s="289">
        <v>30.159000000000002</v>
      </c>
      <c r="AG6" s="289">
        <v>20.774</v>
      </c>
      <c r="AH6" s="289">
        <v>16.851</v>
      </c>
      <c r="AI6" s="289">
        <v>15.925999999999998</v>
      </c>
      <c r="AJ6" s="289">
        <v>34.614999999999995</v>
      </c>
      <c r="AK6" s="289">
        <v>32.069</v>
      </c>
      <c r="AL6" s="289">
        <v>57.361999999999995</v>
      </c>
      <c r="AM6" s="289">
        <v>53.11</v>
      </c>
      <c r="AN6" s="289">
        <v>79.895</v>
      </c>
      <c r="AO6" s="289">
        <v>70.31</v>
      </c>
      <c r="AP6" s="289">
        <v>16.031</v>
      </c>
      <c r="AQ6" s="289">
        <v>15.512000000000002</v>
      </c>
      <c r="AR6" s="289">
        <v>34.912</v>
      </c>
      <c r="AS6" s="289">
        <v>31.967000000000006</v>
      </c>
      <c r="AT6" s="289">
        <v>58.093999999999994</v>
      </c>
      <c r="AU6" s="289">
        <v>48.61300000000001</v>
      </c>
      <c r="AV6" s="289">
        <v>75.071</v>
      </c>
      <c r="AW6" s="289">
        <v>62.577000000000005</v>
      </c>
      <c r="AX6" s="289">
        <v>18.369999999999997</v>
      </c>
      <c r="AY6" s="289">
        <v>12.539000000000001</v>
      </c>
      <c r="AZ6" s="289">
        <v>37.006</v>
      </c>
      <c r="BA6" s="289">
        <v>28.225</v>
      </c>
      <c r="BB6" s="289">
        <v>65.196</v>
      </c>
      <c r="BC6" s="289">
        <v>49.928</v>
      </c>
      <c r="BD6" s="289">
        <v>87.358</v>
      </c>
      <c r="BE6" s="289">
        <v>67.231</v>
      </c>
      <c r="BF6" s="289">
        <v>18.551000000000002</v>
      </c>
      <c r="BG6" s="289">
        <v>14.099</v>
      </c>
      <c r="BH6" s="289">
        <v>44.122</v>
      </c>
      <c r="BI6" s="289">
        <v>34.498</v>
      </c>
      <c r="BJ6" s="289">
        <v>84.161</v>
      </c>
      <c r="BK6" s="289">
        <v>69.24699999999999</v>
      </c>
      <c r="BL6" s="289">
        <v>109.279</v>
      </c>
      <c r="BM6" s="289">
        <v>85.837</v>
      </c>
      <c r="BN6" s="289">
        <v>56.833999999999996</v>
      </c>
      <c r="BO6" s="289">
        <v>52.26</v>
      </c>
      <c r="BP6" s="289">
        <v>179.409</v>
      </c>
      <c r="BQ6" s="289">
        <v>120.994</v>
      </c>
    </row>
    <row r="7" spans="1:69" ht="26.25" customHeight="1">
      <c r="A7" s="400" t="s">
        <v>265</v>
      </c>
      <c r="B7" s="303" t="s">
        <v>266</v>
      </c>
      <c r="C7" s="401" t="s">
        <v>265</v>
      </c>
      <c r="D7" s="303" t="s">
        <v>408</v>
      </c>
      <c r="E7" s="235">
        <v>0</v>
      </c>
      <c r="F7" s="235">
        <v>0.154006</v>
      </c>
      <c r="G7" s="276">
        <v>0</v>
      </c>
      <c r="H7" s="235">
        <v>0.286816</v>
      </c>
      <c r="I7" s="87" t="s">
        <v>31</v>
      </c>
      <c r="J7" s="277" t="s">
        <v>31</v>
      </c>
      <c r="K7" s="504"/>
      <c r="L7" s="505" t="s">
        <v>267</v>
      </c>
      <c r="M7" s="303" t="s">
        <v>343</v>
      </c>
      <c r="N7" s="239">
        <v>112.225</v>
      </c>
      <c r="O7" s="289">
        <v>0</v>
      </c>
      <c r="P7" s="239">
        <v>1.94</v>
      </c>
      <c r="Q7" s="289">
        <v>0</v>
      </c>
      <c r="R7" s="239">
        <v>2.21</v>
      </c>
      <c r="S7" s="289">
        <v>0</v>
      </c>
      <c r="T7" s="239">
        <v>44.501</v>
      </c>
      <c r="U7" s="289">
        <v>0</v>
      </c>
      <c r="V7" s="239">
        <v>81.763</v>
      </c>
      <c r="W7" s="289">
        <v>0</v>
      </c>
      <c r="X7" s="239">
        <v>89.98200000000003</v>
      </c>
      <c r="Y7" s="290">
        <v>0</v>
      </c>
      <c r="Z7" s="239">
        <v>0.9709999999999999</v>
      </c>
      <c r="AA7" s="290">
        <v>0</v>
      </c>
      <c r="AB7" s="239">
        <v>0.609</v>
      </c>
      <c r="AC7" s="290">
        <v>0</v>
      </c>
      <c r="AD7" s="239">
        <v>41.79900000000001</v>
      </c>
      <c r="AE7" s="290">
        <v>0</v>
      </c>
      <c r="AF7" s="289">
        <v>40.282999999999994</v>
      </c>
      <c r="AG7" s="290">
        <v>0</v>
      </c>
      <c r="AH7" s="289">
        <v>4.712999999999999</v>
      </c>
      <c r="AI7" s="290">
        <v>0</v>
      </c>
      <c r="AJ7" s="289">
        <v>9.796999999999999</v>
      </c>
      <c r="AK7" s="290">
        <v>0</v>
      </c>
      <c r="AL7" s="289">
        <v>49.12</v>
      </c>
      <c r="AM7" s="290">
        <v>0</v>
      </c>
      <c r="AN7" s="289">
        <v>93.07900000000001</v>
      </c>
      <c r="AO7" s="290">
        <v>0</v>
      </c>
      <c r="AP7" s="289">
        <v>4.718</v>
      </c>
      <c r="AQ7" s="290">
        <v>0</v>
      </c>
      <c r="AR7" s="289">
        <v>9.294</v>
      </c>
      <c r="AS7" s="290">
        <v>0</v>
      </c>
      <c r="AT7" s="289">
        <v>38.478</v>
      </c>
      <c r="AU7" s="290">
        <v>0</v>
      </c>
      <c r="AV7" s="289">
        <v>77.44899999999998</v>
      </c>
      <c r="AW7" s="290">
        <v>0</v>
      </c>
      <c r="AX7" s="289">
        <v>3.174</v>
      </c>
      <c r="AY7" s="289">
        <v>0</v>
      </c>
      <c r="AZ7" s="289">
        <v>6.954</v>
      </c>
      <c r="BA7" s="289">
        <v>0</v>
      </c>
      <c r="BB7" s="289">
        <v>29.706999999999997</v>
      </c>
      <c r="BC7" s="289">
        <v>0</v>
      </c>
      <c r="BD7" s="289">
        <v>65.377</v>
      </c>
      <c r="BE7" s="289">
        <v>0</v>
      </c>
      <c r="BF7" s="289">
        <v>1.951</v>
      </c>
      <c r="BG7" s="289">
        <v>0</v>
      </c>
      <c r="BH7" s="289">
        <v>6.936999999999999</v>
      </c>
      <c r="BI7" s="289">
        <v>0</v>
      </c>
      <c r="BJ7" s="289">
        <v>21.884</v>
      </c>
      <c r="BK7" s="289">
        <v>0</v>
      </c>
      <c r="BL7" s="289">
        <v>64.968</v>
      </c>
      <c r="BM7" s="289">
        <v>0</v>
      </c>
      <c r="BN7" s="289">
        <v>19.632000000000005</v>
      </c>
      <c r="BO7" s="289">
        <v>0</v>
      </c>
      <c r="BP7" s="289">
        <v>69.73500000000001</v>
      </c>
      <c r="BQ7" s="289">
        <v>0</v>
      </c>
    </row>
    <row r="8" spans="1:69" ht="12.75">
      <c r="A8" s="400" t="s">
        <v>268</v>
      </c>
      <c r="B8" s="303" t="s">
        <v>269</v>
      </c>
      <c r="C8" s="401" t="s">
        <v>268</v>
      </c>
      <c r="D8" s="303" t="s">
        <v>409</v>
      </c>
      <c r="E8" s="235">
        <v>0.116941</v>
      </c>
      <c r="F8" s="235">
        <v>8.7E-05</v>
      </c>
      <c r="G8" s="276">
        <v>0.026673000000000002</v>
      </c>
      <c r="H8" s="235">
        <v>0</v>
      </c>
      <c r="I8" s="87" t="s">
        <v>31</v>
      </c>
      <c r="J8" s="277" t="s">
        <v>31</v>
      </c>
      <c r="K8" s="504"/>
      <c r="L8" s="505" t="s">
        <v>270</v>
      </c>
      <c r="M8" s="303" t="s">
        <v>271</v>
      </c>
      <c r="N8" s="239">
        <v>470.948</v>
      </c>
      <c r="O8" s="289">
        <v>13.608</v>
      </c>
      <c r="P8" s="239">
        <v>2.74</v>
      </c>
      <c r="Q8" s="289">
        <v>5.72</v>
      </c>
      <c r="R8" s="239">
        <v>26.33</v>
      </c>
      <c r="S8" s="289">
        <v>13.86</v>
      </c>
      <c r="T8" s="239">
        <v>31.102</v>
      </c>
      <c r="U8" s="289">
        <v>16.483</v>
      </c>
      <c r="V8" s="239">
        <v>32.604</v>
      </c>
      <c r="W8" s="289">
        <v>19.568</v>
      </c>
      <c r="X8" s="239">
        <v>32.169000000000004</v>
      </c>
      <c r="Y8" s="289">
        <v>19.865000000000002</v>
      </c>
      <c r="Z8" s="239">
        <v>1.4829999999999999</v>
      </c>
      <c r="AA8" s="289">
        <v>2.656</v>
      </c>
      <c r="AB8" s="239">
        <v>1.673</v>
      </c>
      <c r="AC8" s="289">
        <v>2.441</v>
      </c>
      <c r="AD8" s="239">
        <v>1.6489999999999998</v>
      </c>
      <c r="AE8" s="289">
        <v>3.765</v>
      </c>
      <c r="AF8" s="289">
        <v>2.219</v>
      </c>
      <c r="AG8" s="289">
        <v>4.46</v>
      </c>
      <c r="AH8" s="289">
        <v>2.692</v>
      </c>
      <c r="AI8" s="289">
        <v>3.566</v>
      </c>
      <c r="AJ8" s="289">
        <v>6.4670000000000005</v>
      </c>
      <c r="AK8" s="289">
        <v>7.702</v>
      </c>
      <c r="AL8" s="289">
        <v>8.157</v>
      </c>
      <c r="AM8" s="289">
        <v>11.371</v>
      </c>
      <c r="AN8" s="289">
        <v>10.946</v>
      </c>
      <c r="AO8" s="289">
        <v>15.866</v>
      </c>
      <c r="AP8" s="289">
        <v>2.644</v>
      </c>
      <c r="AQ8" s="289">
        <v>3.699</v>
      </c>
      <c r="AR8" s="289">
        <v>4.925000000000001</v>
      </c>
      <c r="AS8" s="289">
        <v>7.4159999999999995</v>
      </c>
      <c r="AT8" s="289">
        <v>7.215</v>
      </c>
      <c r="AU8" s="289">
        <v>11.082999999999998</v>
      </c>
      <c r="AV8" s="289">
        <v>10.01</v>
      </c>
      <c r="AW8" s="289">
        <v>15.413</v>
      </c>
      <c r="AX8" s="289">
        <v>1.495</v>
      </c>
      <c r="AY8" s="289">
        <v>4.259</v>
      </c>
      <c r="AZ8" s="289">
        <v>3.116</v>
      </c>
      <c r="BA8" s="289">
        <v>9.260000000000002</v>
      </c>
      <c r="BB8" s="289">
        <v>5.113</v>
      </c>
      <c r="BC8" s="289">
        <v>13.605</v>
      </c>
      <c r="BD8" s="289">
        <v>5.865</v>
      </c>
      <c r="BE8" s="289">
        <v>17.86</v>
      </c>
      <c r="BF8" s="289">
        <v>1.641</v>
      </c>
      <c r="BG8" s="289">
        <v>4.09</v>
      </c>
      <c r="BH8" s="289">
        <v>2.75</v>
      </c>
      <c r="BI8" s="289">
        <v>10.176</v>
      </c>
      <c r="BJ8" s="289">
        <v>4.371</v>
      </c>
      <c r="BK8" s="289">
        <v>20.32</v>
      </c>
      <c r="BL8" s="289">
        <v>5.796</v>
      </c>
      <c r="BM8" s="289">
        <v>21.903000000000002</v>
      </c>
      <c r="BN8" s="289">
        <v>2.117</v>
      </c>
      <c r="BO8" s="289">
        <v>12.702</v>
      </c>
      <c r="BP8" s="289">
        <v>4.025</v>
      </c>
      <c r="BQ8" s="289">
        <v>23.46</v>
      </c>
    </row>
    <row r="9" spans="1:69" ht="38.25">
      <c r="A9" s="400" t="s">
        <v>272</v>
      </c>
      <c r="B9" s="303" t="s">
        <v>273</v>
      </c>
      <c r="C9" s="401" t="s">
        <v>272</v>
      </c>
      <c r="D9" s="303" t="s">
        <v>410</v>
      </c>
      <c r="E9" s="239">
        <v>1.205932</v>
      </c>
      <c r="F9" s="235">
        <v>2.8465979999999997</v>
      </c>
      <c r="G9" s="278">
        <v>1.105768</v>
      </c>
      <c r="H9" s="235">
        <v>2.097109</v>
      </c>
      <c r="I9" s="87" t="s">
        <v>31</v>
      </c>
      <c r="J9" s="277" t="s">
        <v>31</v>
      </c>
      <c r="K9" s="504"/>
      <c r="L9" s="505" t="s">
        <v>274</v>
      </c>
      <c r="M9" s="303" t="s">
        <v>275</v>
      </c>
      <c r="N9" s="239">
        <v>1.36</v>
      </c>
      <c r="O9" s="289">
        <v>0</v>
      </c>
      <c r="P9" s="239">
        <v>0.3</v>
      </c>
      <c r="Q9" s="289">
        <v>0</v>
      </c>
      <c r="R9" s="239">
        <v>0.7</v>
      </c>
      <c r="S9" s="289">
        <v>0</v>
      </c>
      <c r="T9" s="239">
        <v>1.3199999999999998</v>
      </c>
      <c r="U9" s="289">
        <v>0</v>
      </c>
      <c r="V9" s="239">
        <v>1.7399999999999998</v>
      </c>
      <c r="W9" s="289">
        <v>0</v>
      </c>
      <c r="X9" s="239">
        <v>1.752</v>
      </c>
      <c r="Y9" s="289">
        <v>0</v>
      </c>
      <c r="Z9" s="239">
        <v>0.34</v>
      </c>
      <c r="AA9" s="289">
        <v>0</v>
      </c>
      <c r="AB9" s="239">
        <v>0.53</v>
      </c>
      <c r="AC9" s="289">
        <v>0</v>
      </c>
      <c r="AD9" s="239">
        <v>0.862</v>
      </c>
      <c r="AE9" s="289">
        <v>0</v>
      </c>
      <c r="AF9" s="289">
        <v>0.2</v>
      </c>
      <c r="AG9" s="289">
        <v>0</v>
      </c>
      <c r="AH9" s="289">
        <v>0.38</v>
      </c>
      <c r="AI9" s="289">
        <v>0</v>
      </c>
      <c r="AJ9" s="289">
        <v>1.1</v>
      </c>
      <c r="AK9" s="289">
        <v>0</v>
      </c>
      <c r="AL9" s="289">
        <v>2.073</v>
      </c>
      <c r="AM9" s="289">
        <v>0</v>
      </c>
      <c r="AN9" s="289">
        <v>2.413</v>
      </c>
      <c r="AO9" s="289">
        <v>0</v>
      </c>
      <c r="AP9" s="289">
        <v>0.095</v>
      </c>
      <c r="AQ9" s="289">
        <v>0</v>
      </c>
      <c r="AR9" s="289">
        <v>0.535</v>
      </c>
      <c r="AS9" s="289">
        <v>0</v>
      </c>
      <c r="AT9" s="289">
        <v>1.1380000000000001</v>
      </c>
      <c r="AU9" s="289">
        <v>0</v>
      </c>
      <c r="AV9" s="289">
        <v>1.443</v>
      </c>
      <c r="AW9" s="289">
        <v>0</v>
      </c>
      <c r="AX9" s="289">
        <v>0</v>
      </c>
      <c r="AY9" s="289">
        <v>0</v>
      </c>
      <c r="AZ9" s="289">
        <v>0</v>
      </c>
      <c r="BA9" s="289">
        <v>0</v>
      </c>
      <c r="BB9" s="289">
        <v>0.08600000000000001</v>
      </c>
      <c r="BC9" s="289">
        <v>0</v>
      </c>
      <c r="BD9" s="289">
        <v>0.096</v>
      </c>
      <c r="BE9" s="289">
        <v>0</v>
      </c>
      <c r="BF9" s="289">
        <v>0</v>
      </c>
      <c r="BG9" s="289">
        <v>0</v>
      </c>
      <c r="BH9" s="289">
        <v>0</v>
      </c>
      <c r="BI9" s="289">
        <v>0</v>
      </c>
      <c r="BJ9" s="289">
        <v>0.07100000000000001</v>
      </c>
      <c r="BK9" s="289">
        <v>0</v>
      </c>
      <c r="BL9" s="289">
        <v>0.081</v>
      </c>
      <c r="BM9" s="289">
        <v>0</v>
      </c>
      <c r="BN9" s="289">
        <v>0</v>
      </c>
      <c r="BO9" s="289">
        <v>0</v>
      </c>
      <c r="BP9" s="289">
        <v>0.06999999999999999</v>
      </c>
      <c r="BQ9" s="289">
        <v>0</v>
      </c>
    </row>
    <row r="10" spans="1:69" ht="25.5" customHeight="1">
      <c r="A10" s="400" t="s">
        <v>276</v>
      </c>
      <c r="B10" s="303" t="s">
        <v>277</v>
      </c>
      <c r="C10" s="401" t="s">
        <v>276</v>
      </c>
      <c r="D10" s="303" t="s">
        <v>411</v>
      </c>
      <c r="E10" s="235">
        <v>1.569209</v>
      </c>
      <c r="F10" s="235">
        <v>0.959724</v>
      </c>
      <c r="G10" s="276">
        <v>1.4464089999999996</v>
      </c>
      <c r="H10" s="235">
        <v>2.538403</v>
      </c>
      <c r="I10" s="276">
        <v>0.003418</v>
      </c>
      <c r="J10" s="277" t="s">
        <v>31</v>
      </c>
      <c r="K10" s="504"/>
      <c r="L10" s="505" t="s">
        <v>278</v>
      </c>
      <c r="M10" s="303" t="s">
        <v>279</v>
      </c>
      <c r="N10" s="239">
        <v>194.17700000000005</v>
      </c>
      <c r="O10" s="289">
        <v>524.702</v>
      </c>
      <c r="P10" s="239">
        <v>55.94</v>
      </c>
      <c r="Q10" s="289">
        <v>191.69</v>
      </c>
      <c r="R10" s="239">
        <v>122.6</v>
      </c>
      <c r="S10" s="289">
        <v>379.03</v>
      </c>
      <c r="T10" s="239">
        <v>175.724</v>
      </c>
      <c r="U10" s="289">
        <v>403.456</v>
      </c>
      <c r="V10" s="239">
        <v>205.534</v>
      </c>
      <c r="W10" s="289">
        <v>427.41200000000003</v>
      </c>
      <c r="X10" s="239">
        <v>261.802</v>
      </c>
      <c r="Y10" s="289">
        <v>406.45099999999996</v>
      </c>
      <c r="Z10" s="239">
        <v>38.217999999999996</v>
      </c>
      <c r="AA10" s="289">
        <v>18.054000000000002</v>
      </c>
      <c r="AB10" s="239">
        <v>34.345</v>
      </c>
      <c r="AC10" s="289">
        <v>21.415999999999997</v>
      </c>
      <c r="AD10" s="239">
        <v>30.752</v>
      </c>
      <c r="AE10" s="289">
        <v>21.145999999999997</v>
      </c>
      <c r="AF10" s="289">
        <v>26.516000000000005</v>
      </c>
      <c r="AG10" s="289">
        <v>24.757</v>
      </c>
      <c r="AH10" s="289">
        <v>21.500999999999998</v>
      </c>
      <c r="AI10" s="289">
        <v>18.204</v>
      </c>
      <c r="AJ10" s="289">
        <v>44.233999999999995</v>
      </c>
      <c r="AK10" s="289">
        <v>39.147000000000006</v>
      </c>
      <c r="AL10" s="289">
        <v>68.59899999999999</v>
      </c>
      <c r="AM10" s="289">
        <v>60.89900000000001</v>
      </c>
      <c r="AN10" s="289">
        <v>94.207</v>
      </c>
      <c r="AO10" s="289">
        <v>84.20100000000001</v>
      </c>
      <c r="AP10" s="289">
        <v>18.564</v>
      </c>
      <c r="AQ10" s="289">
        <v>22.464000000000002</v>
      </c>
      <c r="AR10" s="289">
        <v>41.748999999999995</v>
      </c>
      <c r="AS10" s="289">
        <v>47.859</v>
      </c>
      <c r="AT10" s="289">
        <v>60.93299999999999</v>
      </c>
      <c r="AU10" s="289">
        <v>72.529</v>
      </c>
      <c r="AV10" s="289">
        <v>79.88899999999998</v>
      </c>
      <c r="AW10" s="289">
        <v>96.679</v>
      </c>
      <c r="AX10" s="289">
        <v>17.03</v>
      </c>
      <c r="AY10" s="289">
        <v>22.497</v>
      </c>
      <c r="AZ10" s="289">
        <v>35.26500000000001</v>
      </c>
      <c r="BA10" s="289">
        <v>49.142</v>
      </c>
      <c r="BB10" s="289">
        <v>53.023</v>
      </c>
      <c r="BC10" s="289">
        <v>74.39200000000001</v>
      </c>
      <c r="BD10" s="289">
        <v>73.47000000000001</v>
      </c>
      <c r="BE10" s="289">
        <v>101.83600000000001</v>
      </c>
      <c r="BF10" s="289">
        <v>13.913999999999998</v>
      </c>
      <c r="BG10" s="289">
        <v>28.443</v>
      </c>
      <c r="BH10" s="289">
        <v>28.436</v>
      </c>
      <c r="BI10" s="289">
        <v>44.603</v>
      </c>
      <c r="BJ10" s="289">
        <v>44.983000000000004</v>
      </c>
      <c r="BK10" s="289">
        <v>84.418</v>
      </c>
      <c r="BL10" s="289">
        <v>63.300999999999995</v>
      </c>
      <c r="BM10" s="289">
        <v>96.31</v>
      </c>
      <c r="BN10" s="289">
        <v>37.196</v>
      </c>
      <c r="BO10" s="289">
        <v>53.609</v>
      </c>
      <c r="BP10" s="289">
        <v>76.527</v>
      </c>
      <c r="BQ10" s="289">
        <v>107.98599999999999</v>
      </c>
    </row>
    <row r="11" spans="1:69" ht="25.5">
      <c r="A11" s="400" t="s">
        <v>280</v>
      </c>
      <c r="B11" s="303" t="s">
        <v>281</v>
      </c>
      <c r="C11" s="401" t="s">
        <v>280</v>
      </c>
      <c r="D11" s="303" t="s">
        <v>412</v>
      </c>
      <c r="E11" s="235">
        <v>0.093361</v>
      </c>
      <c r="F11" s="235">
        <v>0</v>
      </c>
      <c r="G11" s="276">
        <v>0.12641</v>
      </c>
      <c r="H11" s="235">
        <v>0</v>
      </c>
      <c r="I11" s="87" t="s">
        <v>31</v>
      </c>
      <c r="J11" s="277" t="s">
        <v>31</v>
      </c>
      <c r="K11" s="504"/>
      <c r="L11" s="505" t="s">
        <v>282</v>
      </c>
      <c r="M11" s="303" t="s">
        <v>283</v>
      </c>
      <c r="N11" s="239">
        <v>0</v>
      </c>
      <c r="O11" s="289">
        <v>0</v>
      </c>
      <c r="P11" s="239">
        <v>0</v>
      </c>
      <c r="Q11" s="289">
        <v>0</v>
      </c>
      <c r="R11" s="239">
        <v>0</v>
      </c>
      <c r="S11" s="289">
        <v>0</v>
      </c>
      <c r="T11" s="239">
        <v>0</v>
      </c>
      <c r="U11" s="289">
        <v>0</v>
      </c>
      <c r="V11" s="239">
        <v>0</v>
      </c>
      <c r="W11" s="289">
        <v>0</v>
      </c>
      <c r="X11" s="239">
        <v>0</v>
      </c>
      <c r="Y11" s="290">
        <v>0</v>
      </c>
      <c r="Z11" s="239">
        <v>0</v>
      </c>
      <c r="AA11" s="290">
        <v>0</v>
      </c>
      <c r="AB11" s="239">
        <v>0</v>
      </c>
      <c r="AC11" s="290">
        <v>0</v>
      </c>
      <c r="AD11" s="239">
        <v>0</v>
      </c>
      <c r="AE11" s="290">
        <v>0</v>
      </c>
      <c r="AF11" s="289">
        <v>0</v>
      </c>
      <c r="AG11" s="290">
        <v>0</v>
      </c>
      <c r="AH11" s="289">
        <v>0</v>
      </c>
      <c r="AI11" s="290">
        <v>0</v>
      </c>
      <c r="AJ11" s="289">
        <v>0</v>
      </c>
      <c r="AK11" s="290">
        <v>0</v>
      </c>
      <c r="AL11" s="289">
        <v>0</v>
      </c>
      <c r="AM11" s="290">
        <v>0</v>
      </c>
      <c r="AN11" s="289">
        <v>0</v>
      </c>
      <c r="AO11" s="289">
        <v>0</v>
      </c>
      <c r="AP11" s="289">
        <v>0</v>
      </c>
      <c r="AQ11" s="289">
        <v>0</v>
      </c>
      <c r="AR11" s="289">
        <v>0</v>
      </c>
      <c r="AS11" s="289">
        <v>0</v>
      </c>
      <c r="AT11" s="289">
        <v>0</v>
      </c>
      <c r="AU11" s="289">
        <v>0</v>
      </c>
      <c r="AV11" s="289">
        <v>0</v>
      </c>
      <c r="AW11" s="289">
        <v>0</v>
      </c>
      <c r="AX11" s="289">
        <v>0</v>
      </c>
      <c r="AY11" s="289">
        <v>0</v>
      </c>
      <c r="AZ11" s="289">
        <v>0</v>
      </c>
      <c r="BA11" s="289">
        <v>0</v>
      </c>
      <c r="BB11" s="289">
        <v>0</v>
      </c>
      <c r="BC11" s="289">
        <v>0</v>
      </c>
      <c r="BD11" s="289">
        <v>0</v>
      </c>
      <c r="BE11" s="289">
        <v>0</v>
      </c>
      <c r="BF11" s="289">
        <v>0</v>
      </c>
      <c r="BG11" s="289">
        <v>0</v>
      </c>
      <c r="BH11" s="289">
        <v>0</v>
      </c>
      <c r="BI11" s="289">
        <v>0</v>
      </c>
      <c r="BJ11" s="289">
        <v>0</v>
      </c>
      <c r="BK11" s="289">
        <v>0</v>
      </c>
      <c r="BL11" s="289">
        <v>0</v>
      </c>
      <c r="BM11" s="289">
        <v>0</v>
      </c>
      <c r="BN11" s="289">
        <v>0</v>
      </c>
      <c r="BO11" s="289">
        <v>0</v>
      </c>
      <c r="BP11" s="289">
        <v>0</v>
      </c>
      <c r="BQ11" s="289">
        <v>0</v>
      </c>
    </row>
    <row r="12" spans="1:69" ht="51">
      <c r="A12" s="400" t="s">
        <v>284</v>
      </c>
      <c r="B12" s="303" t="s">
        <v>285</v>
      </c>
      <c r="C12" s="401" t="s">
        <v>284</v>
      </c>
      <c r="D12" s="303" t="s">
        <v>413</v>
      </c>
      <c r="E12" s="235">
        <v>0.055450000000000006</v>
      </c>
      <c r="F12" s="235">
        <v>0</v>
      </c>
      <c r="G12" s="276">
        <v>0.053877999999999995</v>
      </c>
      <c r="H12" s="235">
        <v>0</v>
      </c>
      <c r="I12" s="87" t="s">
        <v>31</v>
      </c>
      <c r="J12" s="277" t="s">
        <v>31</v>
      </c>
      <c r="K12" s="504"/>
      <c r="L12" s="505" t="s">
        <v>286</v>
      </c>
      <c r="M12" s="303" t="s">
        <v>287</v>
      </c>
      <c r="N12" s="239">
        <v>7.368</v>
      </c>
      <c r="O12" s="289">
        <v>0</v>
      </c>
      <c r="P12" s="239">
        <v>0</v>
      </c>
      <c r="Q12" s="289">
        <v>0</v>
      </c>
      <c r="R12" s="239">
        <v>0</v>
      </c>
      <c r="S12" s="289">
        <v>0</v>
      </c>
      <c r="T12" s="239">
        <v>0</v>
      </c>
      <c r="U12" s="289">
        <v>0</v>
      </c>
      <c r="V12" s="239">
        <v>0</v>
      </c>
      <c r="W12" s="289">
        <v>0</v>
      </c>
      <c r="X12" s="239">
        <v>8.005</v>
      </c>
      <c r="Y12" s="290">
        <v>0</v>
      </c>
      <c r="Z12" s="239">
        <v>0</v>
      </c>
      <c r="AA12" s="290">
        <v>0</v>
      </c>
      <c r="AB12" s="239">
        <v>0</v>
      </c>
      <c r="AC12" s="290">
        <v>0</v>
      </c>
      <c r="AD12" s="239">
        <v>0</v>
      </c>
      <c r="AE12" s="290">
        <v>0</v>
      </c>
      <c r="AF12" s="289">
        <v>0</v>
      </c>
      <c r="AG12" s="290">
        <v>0</v>
      </c>
      <c r="AH12" s="289">
        <v>0</v>
      </c>
      <c r="AI12" s="290">
        <v>0</v>
      </c>
      <c r="AJ12" s="289">
        <v>0</v>
      </c>
      <c r="AK12" s="290">
        <v>0</v>
      </c>
      <c r="AL12" s="289">
        <v>0</v>
      </c>
      <c r="AM12" s="290">
        <v>0</v>
      </c>
      <c r="AN12" s="289">
        <v>0</v>
      </c>
      <c r="AO12" s="289">
        <v>0</v>
      </c>
      <c r="AP12" s="289">
        <v>0</v>
      </c>
      <c r="AQ12" s="289">
        <v>0</v>
      </c>
      <c r="AR12" s="289">
        <v>0</v>
      </c>
      <c r="AS12" s="289">
        <v>0</v>
      </c>
      <c r="AT12" s="289">
        <v>0.667</v>
      </c>
      <c r="AU12" s="289">
        <v>0</v>
      </c>
      <c r="AV12" s="289">
        <v>0.8380000000000001</v>
      </c>
      <c r="AW12" s="289">
        <v>0</v>
      </c>
      <c r="AX12" s="289">
        <v>0.262</v>
      </c>
      <c r="AY12" s="289">
        <v>0</v>
      </c>
      <c r="AZ12" s="289">
        <v>0.262</v>
      </c>
      <c r="BA12" s="289">
        <v>0</v>
      </c>
      <c r="BB12" s="289">
        <v>0.4800000000000001</v>
      </c>
      <c r="BC12" s="289">
        <v>0</v>
      </c>
      <c r="BD12" s="289">
        <v>0.788</v>
      </c>
      <c r="BE12" s="289">
        <v>0</v>
      </c>
      <c r="BF12" s="289">
        <v>0</v>
      </c>
      <c r="BG12" s="289">
        <v>0</v>
      </c>
      <c r="BH12" s="289">
        <v>0.707</v>
      </c>
      <c r="BI12" s="289">
        <v>0</v>
      </c>
      <c r="BJ12" s="289">
        <v>1.446</v>
      </c>
      <c r="BK12" s="289">
        <v>0</v>
      </c>
      <c r="BL12" s="289">
        <v>1.446</v>
      </c>
      <c r="BM12" s="289">
        <v>0</v>
      </c>
      <c r="BN12" s="289">
        <v>0</v>
      </c>
      <c r="BO12" s="289">
        <v>0</v>
      </c>
      <c r="BP12" s="289">
        <v>0</v>
      </c>
      <c r="BQ12" s="289">
        <v>0</v>
      </c>
    </row>
    <row r="13" spans="1:69" ht="25.5">
      <c r="A13" s="400" t="s">
        <v>288</v>
      </c>
      <c r="B13" s="303" t="s">
        <v>289</v>
      </c>
      <c r="C13" s="401" t="s">
        <v>288</v>
      </c>
      <c r="D13" s="303" t="s">
        <v>414</v>
      </c>
      <c r="E13" s="235">
        <v>0.011523</v>
      </c>
      <c r="F13" s="235">
        <v>0.007111</v>
      </c>
      <c r="G13" s="276">
        <v>0.05557600000000001</v>
      </c>
      <c r="H13" s="235">
        <v>0.001479</v>
      </c>
      <c r="I13" s="276">
        <v>6.4E-05</v>
      </c>
      <c r="J13" s="277" t="s">
        <v>31</v>
      </c>
      <c r="K13" s="504"/>
      <c r="L13" s="505" t="s">
        <v>290</v>
      </c>
      <c r="M13" s="303" t="s">
        <v>291</v>
      </c>
      <c r="N13" s="239">
        <v>0</v>
      </c>
      <c r="O13" s="289">
        <v>0</v>
      </c>
      <c r="P13" s="239">
        <v>0</v>
      </c>
      <c r="Q13" s="289">
        <v>0</v>
      </c>
      <c r="R13" s="239">
        <v>0</v>
      </c>
      <c r="S13" s="289">
        <v>0</v>
      </c>
      <c r="T13" s="239">
        <v>0</v>
      </c>
      <c r="U13" s="289">
        <v>0</v>
      </c>
      <c r="V13" s="239">
        <v>0</v>
      </c>
      <c r="W13" s="289">
        <v>0</v>
      </c>
      <c r="X13" s="239">
        <v>0</v>
      </c>
      <c r="Y13" s="290">
        <v>0</v>
      </c>
      <c r="Z13" s="239">
        <v>0</v>
      </c>
      <c r="AA13" s="290">
        <v>0</v>
      </c>
      <c r="AB13" s="239">
        <v>0</v>
      </c>
      <c r="AC13" s="290">
        <v>0</v>
      </c>
      <c r="AD13" s="239">
        <v>0</v>
      </c>
      <c r="AE13" s="290">
        <v>0</v>
      </c>
      <c r="AF13" s="289">
        <v>0</v>
      </c>
      <c r="AG13" s="290">
        <v>0</v>
      </c>
      <c r="AH13" s="289">
        <v>0</v>
      </c>
      <c r="AI13" s="290">
        <v>0</v>
      </c>
      <c r="AJ13" s="289">
        <v>0</v>
      </c>
      <c r="AK13" s="290">
        <v>0</v>
      </c>
      <c r="AL13" s="289">
        <v>0</v>
      </c>
      <c r="AM13" s="290">
        <v>0</v>
      </c>
      <c r="AN13" s="289">
        <v>0</v>
      </c>
      <c r="AO13" s="289">
        <v>0</v>
      </c>
      <c r="AP13" s="289">
        <v>0</v>
      </c>
      <c r="AQ13" s="289">
        <v>0</v>
      </c>
      <c r="AR13" s="289">
        <v>0</v>
      </c>
      <c r="AS13" s="289">
        <v>0</v>
      </c>
      <c r="AT13" s="289">
        <v>0</v>
      </c>
      <c r="AU13" s="289">
        <v>0</v>
      </c>
      <c r="AV13" s="289">
        <v>0</v>
      </c>
      <c r="AW13" s="289">
        <v>0</v>
      </c>
      <c r="AX13" s="289">
        <v>0</v>
      </c>
      <c r="AY13" s="289">
        <v>0</v>
      </c>
      <c r="AZ13" s="289">
        <v>0</v>
      </c>
      <c r="BA13" s="289">
        <v>0</v>
      </c>
      <c r="BB13" s="289">
        <v>0</v>
      </c>
      <c r="BC13" s="289">
        <v>0</v>
      </c>
      <c r="BD13" s="289">
        <v>0</v>
      </c>
      <c r="BE13" s="289">
        <v>0</v>
      </c>
      <c r="BF13" s="289">
        <v>0</v>
      </c>
      <c r="BG13" s="289">
        <v>0</v>
      </c>
      <c r="BH13" s="289">
        <v>0</v>
      </c>
      <c r="BI13" s="289">
        <v>0</v>
      </c>
      <c r="BJ13" s="289">
        <v>0</v>
      </c>
      <c r="BK13" s="289">
        <v>0</v>
      </c>
      <c r="BL13" s="289">
        <v>0</v>
      </c>
      <c r="BM13" s="289">
        <v>0</v>
      </c>
      <c r="BN13" s="289">
        <v>0</v>
      </c>
      <c r="BO13" s="289">
        <v>0</v>
      </c>
      <c r="BP13" s="289">
        <v>0</v>
      </c>
      <c r="BQ13" s="289">
        <v>0</v>
      </c>
    </row>
    <row r="14" spans="1:69" ht="12.75">
      <c r="A14" s="400" t="s">
        <v>292</v>
      </c>
      <c r="B14" s="303" t="s">
        <v>293</v>
      </c>
      <c r="C14" s="401" t="s">
        <v>292</v>
      </c>
      <c r="D14" s="303" t="s">
        <v>415</v>
      </c>
      <c r="E14" s="235">
        <v>0.057733</v>
      </c>
      <c r="F14" s="235">
        <v>0</v>
      </c>
      <c r="G14" s="276">
        <v>0.06323799999999999</v>
      </c>
      <c r="H14" s="235">
        <v>0</v>
      </c>
      <c r="I14" s="87" t="s">
        <v>31</v>
      </c>
      <c r="J14" s="277" t="s">
        <v>31</v>
      </c>
      <c r="K14" s="504"/>
      <c r="L14" s="505" t="s">
        <v>294</v>
      </c>
      <c r="M14" s="303" t="s">
        <v>295</v>
      </c>
      <c r="N14" s="239">
        <v>217.156</v>
      </c>
      <c r="O14" s="289">
        <v>0</v>
      </c>
      <c r="P14" s="239">
        <v>177.22</v>
      </c>
      <c r="Q14" s="289">
        <v>0</v>
      </c>
      <c r="R14" s="239">
        <v>347.09</v>
      </c>
      <c r="S14" s="289">
        <v>0</v>
      </c>
      <c r="T14" s="239">
        <v>508.39200000000005</v>
      </c>
      <c r="U14" s="289">
        <v>0</v>
      </c>
      <c r="V14" s="239">
        <v>615.848</v>
      </c>
      <c r="W14" s="289">
        <v>0</v>
      </c>
      <c r="X14" s="239">
        <v>606.4110000000001</v>
      </c>
      <c r="Y14" s="290">
        <v>0</v>
      </c>
      <c r="Z14" s="239">
        <v>96.50299999999999</v>
      </c>
      <c r="AA14" s="290">
        <v>0</v>
      </c>
      <c r="AB14" s="239">
        <v>105.34799999999998</v>
      </c>
      <c r="AC14" s="290">
        <v>0</v>
      </c>
      <c r="AD14" s="239">
        <v>96.68500000000002</v>
      </c>
      <c r="AE14" s="290">
        <v>0</v>
      </c>
      <c r="AF14" s="289">
        <v>123.427</v>
      </c>
      <c r="AG14" s="290">
        <v>0</v>
      </c>
      <c r="AH14" s="289">
        <v>98.99499999999998</v>
      </c>
      <c r="AI14" s="290">
        <v>0</v>
      </c>
      <c r="AJ14" s="289">
        <v>207.31799999999998</v>
      </c>
      <c r="AK14" s="290">
        <v>0</v>
      </c>
      <c r="AL14" s="289">
        <v>310.38199999999995</v>
      </c>
      <c r="AM14" s="289">
        <v>0</v>
      </c>
      <c r="AN14" s="289">
        <v>441.38699999999994</v>
      </c>
      <c r="AO14" s="289">
        <v>0</v>
      </c>
      <c r="AP14" s="289">
        <v>94.678</v>
      </c>
      <c r="AQ14" s="289">
        <v>0</v>
      </c>
      <c r="AR14" s="289">
        <v>195.98400000000004</v>
      </c>
      <c r="AS14" s="289">
        <v>0</v>
      </c>
      <c r="AT14" s="289">
        <v>283.67400000000004</v>
      </c>
      <c r="AU14" s="289">
        <v>0</v>
      </c>
      <c r="AV14" s="289">
        <v>391.033</v>
      </c>
      <c r="AW14" s="289">
        <v>0</v>
      </c>
      <c r="AX14" s="289">
        <v>83.35900000000001</v>
      </c>
      <c r="AY14" s="289">
        <v>0</v>
      </c>
      <c r="AZ14" s="289">
        <v>176.769</v>
      </c>
      <c r="BA14" s="289">
        <v>0</v>
      </c>
      <c r="BB14" s="289">
        <v>263.63100000000003</v>
      </c>
      <c r="BC14" s="289">
        <v>0</v>
      </c>
      <c r="BD14" s="289">
        <v>339.125</v>
      </c>
      <c r="BE14" s="289">
        <v>0</v>
      </c>
      <c r="BF14" s="289">
        <v>74.029</v>
      </c>
      <c r="BG14" s="289">
        <v>0</v>
      </c>
      <c r="BH14" s="289">
        <v>148.119</v>
      </c>
      <c r="BI14" s="289">
        <v>0</v>
      </c>
      <c r="BJ14" s="289">
        <v>220.869</v>
      </c>
      <c r="BK14" s="289">
        <v>0</v>
      </c>
      <c r="BL14" s="289">
        <v>296.70599999999996</v>
      </c>
      <c r="BM14" s="289">
        <v>0</v>
      </c>
      <c r="BN14" s="289">
        <v>150.11800000000002</v>
      </c>
      <c r="BO14" s="289">
        <v>0</v>
      </c>
      <c r="BP14" s="289">
        <v>295.697</v>
      </c>
      <c r="BQ14" s="289">
        <v>0</v>
      </c>
    </row>
    <row r="15" spans="1:69" ht="26.25" thickBot="1">
      <c r="A15" s="402" t="s">
        <v>296</v>
      </c>
      <c r="B15" s="404" t="s">
        <v>297</v>
      </c>
      <c r="C15" s="403" t="s">
        <v>296</v>
      </c>
      <c r="D15" s="404" t="s">
        <v>416</v>
      </c>
      <c r="E15" s="244">
        <v>0.015148</v>
      </c>
      <c r="F15" s="244">
        <v>0.000236</v>
      </c>
      <c r="G15" s="279">
        <v>0.005023999999999999</v>
      </c>
      <c r="H15" s="244">
        <v>0</v>
      </c>
      <c r="I15" s="280" t="s">
        <v>31</v>
      </c>
      <c r="J15" s="281" t="s">
        <v>31</v>
      </c>
      <c r="K15" s="504"/>
      <c r="L15" s="505" t="s">
        <v>298</v>
      </c>
      <c r="M15" s="303" t="s">
        <v>299</v>
      </c>
      <c r="N15" s="239">
        <v>58.449</v>
      </c>
      <c r="O15" s="289">
        <v>0</v>
      </c>
      <c r="P15" s="239">
        <v>47.75</v>
      </c>
      <c r="Q15" s="289">
        <v>0</v>
      </c>
      <c r="R15" s="239">
        <v>64.35</v>
      </c>
      <c r="S15" s="289">
        <v>0</v>
      </c>
      <c r="T15" s="239">
        <v>82.127</v>
      </c>
      <c r="U15" s="289">
        <v>0</v>
      </c>
      <c r="V15" s="239">
        <v>103.88900000000001</v>
      </c>
      <c r="W15" s="289">
        <v>0</v>
      </c>
      <c r="X15" s="239">
        <v>100.224</v>
      </c>
      <c r="Y15" s="290">
        <v>0</v>
      </c>
      <c r="Z15" s="239">
        <v>25.021</v>
      </c>
      <c r="AA15" s="290">
        <v>0</v>
      </c>
      <c r="AB15" s="239">
        <v>27.595</v>
      </c>
      <c r="AC15" s="290">
        <v>0</v>
      </c>
      <c r="AD15" s="239">
        <v>32.131</v>
      </c>
      <c r="AE15" s="290">
        <v>0</v>
      </c>
      <c r="AF15" s="289">
        <v>42.888</v>
      </c>
      <c r="AG15" s="290">
        <v>0</v>
      </c>
      <c r="AH15" s="289">
        <v>13.181</v>
      </c>
      <c r="AI15" s="290">
        <v>0</v>
      </c>
      <c r="AJ15" s="289">
        <v>22.345999999999997</v>
      </c>
      <c r="AK15" s="290">
        <v>0</v>
      </c>
      <c r="AL15" s="289">
        <v>36.971999999999994</v>
      </c>
      <c r="AM15" s="289">
        <v>0</v>
      </c>
      <c r="AN15" s="289">
        <v>73.803</v>
      </c>
      <c r="AO15" s="289">
        <v>0</v>
      </c>
      <c r="AP15" s="289">
        <v>7.667</v>
      </c>
      <c r="AQ15" s="289">
        <v>0</v>
      </c>
      <c r="AR15" s="289">
        <v>18.055</v>
      </c>
      <c r="AS15" s="289">
        <v>0</v>
      </c>
      <c r="AT15" s="289">
        <v>23.73</v>
      </c>
      <c r="AU15" s="289">
        <v>0</v>
      </c>
      <c r="AV15" s="289">
        <v>34.941</v>
      </c>
      <c r="AW15" s="289">
        <v>0</v>
      </c>
      <c r="AX15" s="289">
        <v>5.813</v>
      </c>
      <c r="AY15" s="289">
        <v>0</v>
      </c>
      <c r="AZ15" s="289">
        <v>14.969</v>
      </c>
      <c r="BA15" s="289">
        <v>0</v>
      </c>
      <c r="BB15" s="289">
        <v>21.148</v>
      </c>
      <c r="BC15" s="289">
        <v>0</v>
      </c>
      <c r="BD15" s="289">
        <v>52.234</v>
      </c>
      <c r="BE15" s="289">
        <v>0</v>
      </c>
      <c r="BF15" s="289">
        <v>22.006</v>
      </c>
      <c r="BG15" s="289">
        <v>0</v>
      </c>
      <c r="BH15" s="289">
        <v>47.775999999999996</v>
      </c>
      <c r="BI15" s="289">
        <v>0</v>
      </c>
      <c r="BJ15" s="289">
        <v>80.24199999999999</v>
      </c>
      <c r="BK15" s="289">
        <v>0</v>
      </c>
      <c r="BL15" s="289">
        <v>120.148</v>
      </c>
      <c r="BM15" s="289">
        <v>0</v>
      </c>
      <c r="BN15" s="289">
        <v>66.85000000000001</v>
      </c>
      <c r="BO15" s="289">
        <v>0</v>
      </c>
      <c r="BP15" s="289">
        <v>135.199</v>
      </c>
      <c r="BQ15" s="289">
        <v>0</v>
      </c>
    </row>
    <row r="16" spans="2:69" ht="12.75">
      <c r="B16" s="405"/>
      <c r="D16" s="405"/>
      <c r="E16" s="282"/>
      <c r="F16" s="282"/>
      <c r="G16" s="282"/>
      <c r="H16" s="282"/>
      <c r="I16" s="283"/>
      <c r="J16" s="283"/>
      <c r="K16" s="283"/>
      <c r="L16" s="505" t="s">
        <v>300</v>
      </c>
      <c r="M16" s="303" t="s">
        <v>301</v>
      </c>
      <c r="N16" s="239">
        <v>33.629000000000005</v>
      </c>
      <c r="O16" s="289">
        <v>0.081</v>
      </c>
      <c r="P16" s="239">
        <v>21.2</v>
      </c>
      <c r="Q16" s="289">
        <v>0</v>
      </c>
      <c r="R16" s="239">
        <v>38.513</v>
      </c>
      <c r="S16" s="289">
        <v>0</v>
      </c>
      <c r="T16" s="239">
        <v>53.854</v>
      </c>
      <c r="U16" s="289">
        <v>0</v>
      </c>
      <c r="V16" s="239">
        <v>64.72</v>
      </c>
      <c r="W16" s="289">
        <v>0</v>
      </c>
      <c r="X16" s="239">
        <v>67.518</v>
      </c>
      <c r="Y16" s="289">
        <v>0</v>
      </c>
      <c r="Z16" s="239">
        <v>15.106</v>
      </c>
      <c r="AA16" s="289">
        <v>0</v>
      </c>
      <c r="AB16" s="239">
        <v>15.698999999999998</v>
      </c>
      <c r="AC16" s="289">
        <v>0</v>
      </c>
      <c r="AD16" s="239">
        <v>12.206</v>
      </c>
      <c r="AE16" s="289">
        <v>0</v>
      </c>
      <c r="AF16" s="289">
        <v>16.337000000000003</v>
      </c>
      <c r="AG16" s="289">
        <v>0</v>
      </c>
      <c r="AH16" s="289">
        <v>11.642</v>
      </c>
      <c r="AI16" s="289">
        <v>0</v>
      </c>
      <c r="AJ16" s="289">
        <v>25.15</v>
      </c>
      <c r="AK16" s="289">
        <v>0</v>
      </c>
      <c r="AL16" s="289">
        <v>38.071</v>
      </c>
      <c r="AM16" s="289">
        <v>0</v>
      </c>
      <c r="AN16" s="289">
        <v>52.502</v>
      </c>
      <c r="AO16" s="289">
        <v>0</v>
      </c>
      <c r="AP16" s="289">
        <v>12.543000000000001</v>
      </c>
      <c r="AQ16" s="289">
        <v>0</v>
      </c>
      <c r="AR16" s="289">
        <v>23.89</v>
      </c>
      <c r="AS16" s="289">
        <v>0</v>
      </c>
      <c r="AT16" s="289">
        <v>35.534000000000006</v>
      </c>
      <c r="AU16" s="289">
        <v>0</v>
      </c>
      <c r="AV16" s="289">
        <v>52.077999999999996</v>
      </c>
      <c r="AW16" s="289">
        <v>0</v>
      </c>
      <c r="AX16" s="289">
        <v>14.982</v>
      </c>
      <c r="AY16" s="289">
        <v>0</v>
      </c>
      <c r="AZ16" s="289">
        <v>27.972</v>
      </c>
      <c r="BA16" s="289">
        <v>0</v>
      </c>
      <c r="BB16" s="289">
        <v>39.05799999999999</v>
      </c>
      <c r="BC16" s="289">
        <v>0</v>
      </c>
      <c r="BD16" s="289">
        <v>49.54599999999999</v>
      </c>
      <c r="BE16" s="289">
        <v>0</v>
      </c>
      <c r="BF16" s="289">
        <v>14.035</v>
      </c>
      <c r="BG16" s="289">
        <v>0</v>
      </c>
      <c r="BH16" s="289">
        <v>27.717</v>
      </c>
      <c r="BI16" s="289">
        <v>0</v>
      </c>
      <c r="BJ16" s="289">
        <v>45.557</v>
      </c>
      <c r="BK16" s="289">
        <v>0</v>
      </c>
      <c r="BL16" s="289">
        <v>60.61399999999999</v>
      </c>
      <c r="BM16" s="289">
        <v>0</v>
      </c>
      <c r="BN16" s="289">
        <v>30.809</v>
      </c>
      <c r="BO16" s="289">
        <v>0</v>
      </c>
      <c r="BP16" s="289">
        <v>58.653000000000006</v>
      </c>
      <c r="BQ16" s="289">
        <v>0</v>
      </c>
    </row>
    <row r="17" spans="7:69" ht="12.75">
      <c r="G17" s="282"/>
      <c r="H17" s="282"/>
      <c r="I17" s="283"/>
      <c r="J17" s="283"/>
      <c r="K17" s="283"/>
      <c r="L17" s="505" t="s">
        <v>302</v>
      </c>
      <c r="M17" s="303" t="s">
        <v>303</v>
      </c>
      <c r="N17" s="239">
        <v>8.241000000000001</v>
      </c>
      <c r="O17" s="289">
        <v>0</v>
      </c>
      <c r="P17" s="239">
        <v>11.06</v>
      </c>
      <c r="Q17" s="289">
        <v>0</v>
      </c>
      <c r="R17" s="239">
        <v>23.87</v>
      </c>
      <c r="S17" s="289">
        <v>0</v>
      </c>
      <c r="T17" s="239">
        <v>23.935000000000002</v>
      </c>
      <c r="U17" s="289">
        <v>0</v>
      </c>
      <c r="V17" s="239">
        <v>23.947</v>
      </c>
      <c r="W17" s="289">
        <v>0</v>
      </c>
      <c r="X17" s="239">
        <v>21.633</v>
      </c>
      <c r="Y17" s="580" t="s">
        <v>672</v>
      </c>
      <c r="Z17" s="580" t="s">
        <v>672</v>
      </c>
      <c r="AA17" s="580" t="s">
        <v>672</v>
      </c>
      <c r="AB17" s="580" t="s">
        <v>672</v>
      </c>
      <c r="AC17" s="580" t="s">
        <v>672</v>
      </c>
      <c r="AD17" s="580" t="s">
        <v>672</v>
      </c>
      <c r="AE17" s="580" t="s">
        <v>672</v>
      </c>
      <c r="AF17" s="580" t="s">
        <v>672</v>
      </c>
      <c r="AG17" s="580" t="s">
        <v>672</v>
      </c>
      <c r="AH17" s="580" t="s">
        <v>672</v>
      </c>
      <c r="AI17" s="580" t="s">
        <v>672</v>
      </c>
      <c r="AJ17" s="580" t="s">
        <v>672</v>
      </c>
      <c r="AK17" s="580" t="s">
        <v>672</v>
      </c>
      <c r="AL17" s="580" t="s">
        <v>672</v>
      </c>
      <c r="AM17" s="580" t="s">
        <v>672</v>
      </c>
      <c r="AN17" s="580" t="s">
        <v>672</v>
      </c>
      <c r="AO17" s="580" t="s">
        <v>672</v>
      </c>
      <c r="AP17" s="580" t="s">
        <v>672</v>
      </c>
      <c r="AQ17" s="580" t="s">
        <v>672</v>
      </c>
      <c r="AR17" s="580" t="s">
        <v>672</v>
      </c>
      <c r="AS17" s="580" t="s">
        <v>672</v>
      </c>
      <c r="AT17" s="580" t="s">
        <v>672</v>
      </c>
      <c r="AU17" s="580" t="s">
        <v>672</v>
      </c>
      <c r="AV17" s="580" t="s">
        <v>672</v>
      </c>
      <c r="AW17" s="580" t="s">
        <v>672</v>
      </c>
      <c r="AX17" s="580" t="s">
        <v>672</v>
      </c>
      <c r="AY17" s="580" t="s">
        <v>672</v>
      </c>
      <c r="AZ17" s="580" t="s">
        <v>672</v>
      </c>
      <c r="BA17" s="580" t="s">
        <v>672</v>
      </c>
      <c r="BB17" s="580" t="s">
        <v>672</v>
      </c>
      <c r="BC17" s="580" t="s">
        <v>672</v>
      </c>
      <c r="BD17" s="580" t="s">
        <v>672</v>
      </c>
      <c r="BE17" s="580" t="s">
        <v>672</v>
      </c>
      <c r="BF17" s="580" t="s">
        <v>672</v>
      </c>
      <c r="BG17" s="580" t="s">
        <v>672</v>
      </c>
      <c r="BH17" s="580" t="s">
        <v>672</v>
      </c>
      <c r="BI17" s="580" t="s">
        <v>672</v>
      </c>
      <c r="BJ17" s="580" t="s">
        <v>672</v>
      </c>
      <c r="BK17" s="580" t="s">
        <v>672</v>
      </c>
      <c r="BL17" s="580" t="s">
        <v>672</v>
      </c>
      <c r="BM17" s="580" t="s">
        <v>672</v>
      </c>
      <c r="BN17" s="580" t="s">
        <v>672</v>
      </c>
      <c r="BO17" s="580" t="s">
        <v>672</v>
      </c>
      <c r="BP17" s="580" t="s">
        <v>672</v>
      </c>
      <c r="BQ17" s="580" t="s">
        <v>672</v>
      </c>
    </row>
    <row r="18" spans="12:69" ht="12.75">
      <c r="L18" s="505" t="s">
        <v>304</v>
      </c>
      <c r="M18" s="303" t="s">
        <v>305</v>
      </c>
      <c r="N18" s="289">
        <v>0.5900000000000001</v>
      </c>
      <c r="O18" s="289">
        <v>0</v>
      </c>
      <c r="P18" s="289">
        <v>1.14</v>
      </c>
      <c r="Q18" s="289">
        <v>0</v>
      </c>
      <c r="R18" s="289">
        <v>2.3</v>
      </c>
      <c r="S18" s="289">
        <v>0</v>
      </c>
      <c r="T18" s="289">
        <v>3.448</v>
      </c>
      <c r="U18" s="289">
        <v>0</v>
      </c>
      <c r="V18" s="289">
        <v>0.053</v>
      </c>
      <c r="W18" s="289">
        <v>0</v>
      </c>
      <c r="X18" s="289">
        <v>4.173</v>
      </c>
      <c r="Y18" s="580" t="s">
        <v>672</v>
      </c>
      <c r="Z18" s="580" t="s">
        <v>672</v>
      </c>
      <c r="AA18" s="580" t="s">
        <v>672</v>
      </c>
      <c r="AB18" s="580" t="s">
        <v>672</v>
      </c>
      <c r="AC18" s="580" t="s">
        <v>672</v>
      </c>
      <c r="AD18" s="580" t="s">
        <v>672</v>
      </c>
      <c r="AE18" s="580" t="s">
        <v>672</v>
      </c>
      <c r="AF18" s="580" t="s">
        <v>672</v>
      </c>
      <c r="AG18" s="580" t="s">
        <v>672</v>
      </c>
      <c r="AH18" s="580" t="s">
        <v>672</v>
      </c>
      <c r="AI18" s="580" t="s">
        <v>672</v>
      </c>
      <c r="AJ18" s="580" t="s">
        <v>672</v>
      </c>
      <c r="AK18" s="580" t="s">
        <v>672</v>
      </c>
      <c r="AL18" s="580" t="s">
        <v>672</v>
      </c>
      <c r="AM18" s="580" t="s">
        <v>672</v>
      </c>
      <c r="AN18" s="580" t="s">
        <v>672</v>
      </c>
      <c r="AO18" s="580" t="s">
        <v>672</v>
      </c>
      <c r="AP18" s="580" t="s">
        <v>672</v>
      </c>
      <c r="AQ18" s="580" t="s">
        <v>672</v>
      </c>
      <c r="AR18" s="580" t="s">
        <v>672</v>
      </c>
      <c r="AS18" s="580" t="s">
        <v>672</v>
      </c>
      <c r="AT18" s="580" t="s">
        <v>672</v>
      </c>
      <c r="AU18" s="580" t="s">
        <v>672</v>
      </c>
      <c r="AV18" s="580" t="s">
        <v>672</v>
      </c>
      <c r="AW18" s="580" t="s">
        <v>672</v>
      </c>
      <c r="AX18" s="580" t="s">
        <v>672</v>
      </c>
      <c r="AY18" s="580" t="s">
        <v>672</v>
      </c>
      <c r="AZ18" s="580" t="s">
        <v>672</v>
      </c>
      <c r="BA18" s="580" t="s">
        <v>672</v>
      </c>
      <c r="BB18" s="580" t="s">
        <v>672</v>
      </c>
      <c r="BC18" s="580" t="s">
        <v>672</v>
      </c>
      <c r="BD18" s="580" t="s">
        <v>672</v>
      </c>
      <c r="BE18" s="580" t="s">
        <v>672</v>
      </c>
      <c r="BF18" s="580" t="s">
        <v>672</v>
      </c>
      <c r="BG18" s="580" t="s">
        <v>672</v>
      </c>
      <c r="BH18" s="580" t="s">
        <v>672</v>
      </c>
      <c r="BI18" s="580" t="s">
        <v>672</v>
      </c>
      <c r="BJ18" s="580" t="s">
        <v>672</v>
      </c>
      <c r="BK18" s="580" t="s">
        <v>672</v>
      </c>
      <c r="BL18" s="580" t="s">
        <v>672</v>
      </c>
      <c r="BM18" s="580" t="s">
        <v>672</v>
      </c>
      <c r="BN18" s="580" t="s">
        <v>672</v>
      </c>
      <c r="BO18" s="580" t="s">
        <v>672</v>
      </c>
      <c r="BP18" s="580" t="s">
        <v>672</v>
      </c>
      <c r="BQ18" s="580" t="s">
        <v>672</v>
      </c>
    </row>
    <row r="19" spans="12:69" ht="12.75">
      <c r="L19" s="505" t="s">
        <v>755</v>
      </c>
      <c r="M19" s="303" t="s">
        <v>749</v>
      </c>
      <c r="N19" s="580" t="s">
        <v>672</v>
      </c>
      <c r="O19" s="580" t="s">
        <v>672</v>
      </c>
      <c r="P19" s="580" t="s">
        <v>672</v>
      </c>
      <c r="Q19" s="580" t="s">
        <v>672</v>
      </c>
      <c r="R19" s="580" t="s">
        <v>672</v>
      </c>
      <c r="S19" s="580" t="s">
        <v>672</v>
      </c>
      <c r="T19" s="580" t="s">
        <v>672</v>
      </c>
      <c r="U19" s="580" t="s">
        <v>672</v>
      </c>
      <c r="V19" s="580" t="s">
        <v>672</v>
      </c>
      <c r="W19" s="580" t="s">
        <v>672</v>
      </c>
      <c r="X19" s="580" t="s">
        <v>672</v>
      </c>
      <c r="Y19" s="580" t="s">
        <v>672</v>
      </c>
      <c r="Z19" s="580" t="s">
        <v>672</v>
      </c>
      <c r="AA19" s="580" t="s">
        <v>672</v>
      </c>
      <c r="AB19" s="580" t="s">
        <v>672</v>
      </c>
      <c r="AC19" s="580" t="s">
        <v>672</v>
      </c>
      <c r="AD19" s="580" t="s">
        <v>672</v>
      </c>
      <c r="AE19" s="580" t="s">
        <v>672</v>
      </c>
      <c r="AF19" s="580" t="s">
        <v>672</v>
      </c>
      <c r="AG19" s="580" t="s">
        <v>672</v>
      </c>
      <c r="AH19" s="580" t="s">
        <v>672</v>
      </c>
      <c r="AI19" s="580" t="s">
        <v>672</v>
      </c>
      <c r="AJ19" s="580" t="s">
        <v>672</v>
      </c>
      <c r="AK19" s="580" t="s">
        <v>672</v>
      </c>
      <c r="AL19" s="580" t="s">
        <v>672</v>
      </c>
      <c r="AM19" s="580" t="s">
        <v>672</v>
      </c>
      <c r="AN19" s="580" t="s">
        <v>672</v>
      </c>
      <c r="AO19" s="580" t="s">
        <v>672</v>
      </c>
      <c r="AP19" s="580" t="s">
        <v>672</v>
      </c>
      <c r="AQ19" s="580" t="s">
        <v>672</v>
      </c>
      <c r="AR19" s="580" t="s">
        <v>672</v>
      </c>
      <c r="AS19" s="580" t="s">
        <v>672</v>
      </c>
      <c r="AT19" s="580" t="s">
        <v>672</v>
      </c>
      <c r="AU19" s="580" t="s">
        <v>672</v>
      </c>
      <c r="AV19" s="580" t="s">
        <v>672</v>
      </c>
      <c r="AW19" s="580" t="s">
        <v>672</v>
      </c>
      <c r="AX19" s="580" t="s">
        <v>672</v>
      </c>
      <c r="AY19" s="580" t="s">
        <v>672</v>
      </c>
      <c r="AZ19" s="580" t="s">
        <v>672</v>
      </c>
      <c r="BA19" s="580" t="s">
        <v>672</v>
      </c>
      <c r="BB19" s="580" t="s">
        <v>672</v>
      </c>
      <c r="BC19" s="580" t="s">
        <v>672</v>
      </c>
      <c r="BD19" s="580" t="s">
        <v>672</v>
      </c>
      <c r="BE19" s="580" t="s">
        <v>672</v>
      </c>
      <c r="BF19" s="289">
        <v>0.016</v>
      </c>
      <c r="BG19" s="289">
        <v>0</v>
      </c>
      <c r="BH19" s="289">
        <v>0.016</v>
      </c>
      <c r="BI19" s="289">
        <v>0.074</v>
      </c>
      <c r="BJ19" s="289">
        <v>0.016</v>
      </c>
      <c r="BK19" s="289">
        <v>0.16099999999999998</v>
      </c>
      <c r="BL19" s="289">
        <v>0.016</v>
      </c>
      <c r="BM19" s="289">
        <v>0.289</v>
      </c>
      <c r="BN19" s="289">
        <v>0</v>
      </c>
      <c r="BO19" s="289">
        <v>0.183</v>
      </c>
      <c r="BP19" s="289">
        <v>0</v>
      </c>
      <c r="BQ19" s="289">
        <v>0.22499999999999998</v>
      </c>
    </row>
    <row r="20" spans="12:69" ht="25.5">
      <c r="L20" s="505" t="s">
        <v>756</v>
      </c>
      <c r="M20" s="303" t="s">
        <v>750</v>
      </c>
      <c r="N20" s="580" t="s">
        <v>672</v>
      </c>
      <c r="O20" s="580" t="s">
        <v>672</v>
      </c>
      <c r="P20" s="580" t="s">
        <v>672</v>
      </c>
      <c r="Q20" s="580" t="s">
        <v>672</v>
      </c>
      <c r="R20" s="580" t="s">
        <v>672</v>
      </c>
      <c r="S20" s="580" t="s">
        <v>672</v>
      </c>
      <c r="T20" s="580" t="s">
        <v>672</v>
      </c>
      <c r="U20" s="580" t="s">
        <v>672</v>
      </c>
      <c r="V20" s="580" t="s">
        <v>672</v>
      </c>
      <c r="W20" s="580" t="s">
        <v>672</v>
      </c>
      <c r="X20" s="580" t="s">
        <v>672</v>
      </c>
      <c r="Y20" s="580" t="s">
        <v>672</v>
      </c>
      <c r="Z20" s="580" t="s">
        <v>672</v>
      </c>
      <c r="AA20" s="580" t="s">
        <v>672</v>
      </c>
      <c r="AB20" s="580" t="s">
        <v>672</v>
      </c>
      <c r="AC20" s="580" t="s">
        <v>672</v>
      </c>
      <c r="AD20" s="580" t="s">
        <v>672</v>
      </c>
      <c r="AE20" s="580" t="s">
        <v>672</v>
      </c>
      <c r="AF20" s="580" t="s">
        <v>672</v>
      </c>
      <c r="AG20" s="580" t="s">
        <v>672</v>
      </c>
      <c r="AH20" s="580" t="s">
        <v>672</v>
      </c>
      <c r="AI20" s="580" t="s">
        <v>672</v>
      </c>
      <c r="AJ20" s="580" t="s">
        <v>672</v>
      </c>
      <c r="AK20" s="580" t="s">
        <v>672</v>
      </c>
      <c r="AL20" s="580" t="s">
        <v>672</v>
      </c>
      <c r="AM20" s="580" t="s">
        <v>672</v>
      </c>
      <c r="AN20" s="580" t="s">
        <v>672</v>
      </c>
      <c r="AO20" s="580" t="s">
        <v>672</v>
      </c>
      <c r="AP20" s="580" t="s">
        <v>672</v>
      </c>
      <c r="AQ20" s="580" t="s">
        <v>672</v>
      </c>
      <c r="AR20" s="580" t="s">
        <v>672</v>
      </c>
      <c r="AS20" s="580" t="s">
        <v>672</v>
      </c>
      <c r="AT20" s="580" t="s">
        <v>672</v>
      </c>
      <c r="AU20" s="580" t="s">
        <v>672</v>
      </c>
      <c r="AV20" s="580" t="s">
        <v>672</v>
      </c>
      <c r="AW20" s="580" t="s">
        <v>672</v>
      </c>
      <c r="AX20" s="580" t="s">
        <v>672</v>
      </c>
      <c r="AY20" s="580" t="s">
        <v>672</v>
      </c>
      <c r="AZ20" s="580" t="s">
        <v>672</v>
      </c>
      <c r="BA20" s="580" t="s">
        <v>672</v>
      </c>
      <c r="BB20" s="580" t="s">
        <v>672</v>
      </c>
      <c r="BC20" s="580" t="s">
        <v>672</v>
      </c>
      <c r="BD20" s="580" t="s">
        <v>672</v>
      </c>
      <c r="BE20" s="580" t="s">
        <v>672</v>
      </c>
      <c r="BF20" s="289">
        <v>0.422</v>
      </c>
      <c r="BG20" s="289">
        <v>0</v>
      </c>
      <c r="BH20" s="289">
        <v>0.422</v>
      </c>
      <c r="BI20" s="289">
        <v>1.451</v>
      </c>
      <c r="BJ20" s="289">
        <v>0.422</v>
      </c>
      <c r="BK20" s="289">
        <v>2.997</v>
      </c>
      <c r="BL20" s="289">
        <v>0.422</v>
      </c>
      <c r="BM20" s="289">
        <v>4.615</v>
      </c>
      <c r="BN20" s="289">
        <v>0.37</v>
      </c>
      <c r="BO20" s="289">
        <v>3.564</v>
      </c>
      <c r="BP20" s="289">
        <v>1.1099999999999999</v>
      </c>
      <c r="BQ20" s="289">
        <v>7.379</v>
      </c>
    </row>
    <row r="21" spans="12:69" ht="12.75">
      <c r="L21" s="505" t="s">
        <v>757</v>
      </c>
      <c r="M21" s="303" t="s">
        <v>751</v>
      </c>
      <c r="N21" s="580" t="s">
        <v>672</v>
      </c>
      <c r="O21" s="580" t="s">
        <v>672</v>
      </c>
      <c r="P21" s="580" t="s">
        <v>672</v>
      </c>
      <c r="Q21" s="580" t="s">
        <v>672</v>
      </c>
      <c r="R21" s="580" t="s">
        <v>672</v>
      </c>
      <c r="S21" s="580" t="s">
        <v>672</v>
      </c>
      <c r="T21" s="580" t="s">
        <v>672</v>
      </c>
      <c r="U21" s="580" t="s">
        <v>672</v>
      </c>
      <c r="V21" s="580" t="s">
        <v>672</v>
      </c>
      <c r="W21" s="580" t="s">
        <v>672</v>
      </c>
      <c r="X21" s="580" t="s">
        <v>672</v>
      </c>
      <c r="Y21" s="580" t="s">
        <v>672</v>
      </c>
      <c r="Z21" s="580" t="s">
        <v>672</v>
      </c>
      <c r="AA21" s="580" t="s">
        <v>672</v>
      </c>
      <c r="AB21" s="580" t="s">
        <v>672</v>
      </c>
      <c r="AC21" s="580" t="s">
        <v>672</v>
      </c>
      <c r="AD21" s="580" t="s">
        <v>672</v>
      </c>
      <c r="AE21" s="580" t="s">
        <v>672</v>
      </c>
      <c r="AF21" s="580" t="s">
        <v>672</v>
      </c>
      <c r="AG21" s="580" t="s">
        <v>672</v>
      </c>
      <c r="AH21" s="580" t="s">
        <v>672</v>
      </c>
      <c r="AI21" s="580" t="s">
        <v>672</v>
      </c>
      <c r="AJ21" s="580" t="s">
        <v>672</v>
      </c>
      <c r="AK21" s="580" t="s">
        <v>672</v>
      </c>
      <c r="AL21" s="580" t="s">
        <v>672</v>
      </c>
      <c r="AM21" s="580" t="s">
        <v>672</v>
      </c>
      <c r="AN21" s="580" t="s">
        <v>672</v>
      </c>
      <c r="AO21" s="580" t="s">
        <v>672</v>
      </c>
      <c r="AP21" s="580" t="s">
        <v>672</v>
      </c>
      <c r="AQ21" s="580" t="s">
        <v>672</v>
      </c>
      <c r="AR21" s="580" t="s">
        <v>672</v>
      </c>
      <c r="AS21" s="580" t="s">
        <v>672</v>
      </c>
      <c r="AT21" s="580" t="s">
        <v>672</v>
      </c>
      <c r="AU21" s="580" t="s">
        <v>672</v>
      </c>
      <c r="AV21" s="580" t="s">
        <v>672</v>
      </c>
      <c r="AW21" s="580" t="s">
        <v>672</v>
      </c>
      <c r="AX21" s="580" t="s">
        <v>672</v>
      </c>
      <c r="AY21" s="580" t="s">
        <v>672</v>
      </c>
      <c r="AZ21" s="580" t="s">
        <v>672</v>
      </c>
      <c r="BA21" s="580" t="s">
        <v>672</v>
      </c>
      <c r="BB21" s="580" t="s">
        <v>672</v>
      </c>
      <c r="BC21" s="580" t="s">
        <v>672</v>
      </c>
      <c r="BD21" s="580" t="s">
        <v>672</v>
      </c>
      <c r="BE21" s="580" t="s">
        <v>672</v>
      </c>
      <c r="BF21" s="289">
        <v>0</v>
      </c>
      <c r="BG21" s="289">
        <v>0</v>
      </c>
      <c r="BH21" s="289">
        <v>0.022</v>
      </c>
      <c r="BI21" s="289">
        <v>0</v>
      </c>
      <c r="BJ21" s="289">
        <v>0.045</v>
      </c>
      <c r="BK21" s="289">
        <v>0</v>
      </c>
      <c r="BL21" s="289">
        <v>0.119</v>
      </c>
      <c r="BM21" s="289">
        <v>0</v>
      </c>
      <c r="BN21" s="289">
        <v>0.121</v>
      </c>
      <c r="BO21" s="289">
        <v>0</v>
      </c>
      <c r="BP21" s="289">
        <v>0.136</v>
      </c>
      <c r="BQ21" s="289">
        <v>0</v>
      </c>
    </row>
    <row r="22" spans="12:69" ht="12.75">
      <c r="L22" s="505" t="s">
        <v>758</v>
      </c>
      <c r="M22" s="303" t="s">
        <v>752</v>
      </c>
      <c r="N22" s="580" t="s">
        <v>672</v>
      </c>
      <c r="O22" s="580" t="s">
        <v>672</v>
      </c>
      <c r="P22" s="580" t="s">
        <v>672</v>
      </c>
      <c r="Q22" s="580" t="s">
        <v>672</v>
      </c>
      <c r="R22" s="580" t="s">
        <v>672</v>
      </c>
      <c r="S22" s="580" t="s">
        <v>672</v>
      </c>
      <c r="T22" s="580" t="s">
        <v>672</v>
      </c>
      <c r="U22" s="580" t="s">
        <v>672</v>
      </c>
      <c r="V22" s="580" t="s">
        <v>672</v>
      </c>
      <c r="W22" s="580" t="s">
        <v>672</v>
      </c>
      <c r="X22" s="580" t="s">
        <v>672</v>
      </c>
      <c r="Y22" s="580" t="s">
        <v>672</v>
      </c>
      <c r="Z22" s="580" t="s">
        <v>672</v>
      </c>
      <c r="AA22" s="580" t="s">
        <v>672</v>
      </c>
      <c r="AB22" s="580" t="s">
        <v>672</v>
      </c>
      <c r="AC22" s="580" t="s">
        <v>672</v>
      </c>
      <c r="AD22" s="580" t="s">
        <v>672</v>
      </c>
      <c r="AE22" s="580" t="s">
        <v>672</v>
      </c>
      <c r="AF22" s="580" t="s">
        <v>672</v>
      </c>
      <c r="AG22" s="580" t="s">
        <v>672</v>
      </c>
      <c r="AH22" s="580" t="s">
        <v>672</v>
      </c>
      <c r="AI22" s="580" t="s">
        <v>672</v>
      </c>
      <c r="AJ22" s="580" t="s">
        <v>672</v>
      </c>
      <c r="AK22" s="580" t="s">
        <v>672</v>
      </c>
      <c r="AL22" s="580" t="s">
        <v>672</v>
      </c>
      <c r="AM22" s="580" t="s">
        <v>672</v>
      </c>
      <c r="AN22" s="580" t="s">
        <v>672</v>
      </c>
      <c r="AO22" s="580" t="s">
        <v>672</v>
      </c>
      <c r="AP22" s="580" t="s">
        <v>672</v>
      </c>
      <c r="AQ22" s="580" t="s">
        <v>672</v>
      </c>
      <c r="AR22" s="580" t="s">
        <v>672</v>
      </c>
      <c r="AS22" s="580" t="s">
        <v>672</v>
      </c>
      <c r="AT22" s="580" t="s">
        <v>672</v>
      </c>
      <c r="AU22" s="580" t="s">
        <v>672</v>
      </c>
      <c r="AV22" s="580" t="s">
        <v>672</v>
      </c>
      <c r="AW22" s="580" t="s">
        <v>672</v>
      </c>
      <c r="AX22" s="580" t="s">
        <v>672</v>
      </c>
      <c r="AY22" s="580" t="s">
        <v>672</v>
      </c>
      <c r="AZ22" s="580" t="s">
        <v>672</v>
      </c>
      <c r="BA22" s="580" t="s">
        <v>672</v>
      </c>
      <c r="BB22" s="580" t="s">
        <v>672</v>
      </c>
      <c r="BC22" s="580" t="s">
        <v>672</v>
      </c>
      <c r="BD22" s="580" t="s">
        <v>672</v>
      </c>
      <c r="BE22" s="580" t="s">
        <v>672</v>
      </c>
      <c r="BF22" s="289">
        <v>0.37</v>
      </c>
      <c r="BG22" s="289">
        <v>0</v>
      </c>
      <c r="BH22" s="289">
        <v>0.513</v>
      </c>
      <c r="BI22" s="289">
        <v>0</v>
      </c>
      <c r="BJ22" s="289">
        <v>0.67</v>
      </c>
      <c r="BK22" s="289">
        <v>0</v>
      </c>
      <c r="BL22" s="289">
        <v>0.93</v>
      </c>
      <c r="BM22" s="289">
        <v>0</v>
      </c>
      <c r="BN22" s="289">
        <v>0.615</v>
      </c>
      <c r="BO22" s="289">
        <v>0</v>
      </c>
      <c r="BP22" s="289">
        <v>1.55</v>
      </c>
      <c r="BQ22" s="289">
        <v>0.252</v>
      </c>
    </row>
    <row r="23" spans="12:69" ht="25.5">
      <c r="L23" s="382" t="s">
        <v>257</v>
      </c>
      <c r="M23" s="365" t="s">
        <v>213</v>
      </c>
      <c r="N23" s="288">
        <v>1.399</v>
      </c>
      <c r="O23" s="287">
        <v>0</v>
      </c>
      <c r="P23" s="288">
        <v>0.05</v>
      </c>
      <c r="Q23" s="287">
        <v>0</v>
      </c>
      <c r="R23" s="288">
        <v>0.08</v>
      </c>
      <c r="S23" s="287">
        <v>0</v>
      </c>
      <c r="T23" s="288">
        <v>0.095</v>
      </c>
      <c r="U23" s="287">
        <v>0</v>
      </c>
      <c r="V23" s="288">
        <v>0.164</v>
      </c>
      <c r="W23" s="287">
        <v>0</v>
      </c>
      <c r="X23" s="288">
        <v>0.138</v>
      </c>
      <c r="Y23" s="287">
        <v>0</v>
      </c>
      <c r="Z23" s="288">
        <v>0.006</v>
      </c>
      <c r="AA23" s="287">
        <v>0</v>
      </c>
      <c r="AB23" s="288">
        <v>0.006</v>
      </c>
      <c r="AC23" s="287">
        <v>0</v>
      </c>
      <c r="AD23" s="288">
        <v>0.003</v>
      </c>
      <c r="AE23" s="287">
        <v>0</v>
      </c>
      <c r="AF23" s="287">
        <v>0.131</v>
      </c>
      <c r="AG23" s="287">
        <v>0</v>
      </c>
      <c r="AH23" s="287">
        <v>0.079</v>
      </c>
      <c r="AI23" s="287">
        <v>0</v>
      </c>
      <c r="AJ23" s="287">
        <v>0.079</v>
      </c>
      <c r="AK23" s="287">
        <v>0</v>
      </c>
      <c r="AL23" s="527">
        <v>0.132</v>
      </c>
      <c r="AM23" s="287">
        <v>0</v>
      </c>
      <c r="AN23" s="287">
        <v>0.132</v>
      </c>
      <c r="AO23" s="287">
        <v>0</v>
      </c>
      <c r="AP23" s="287">
        <v>0.003</v>
      </c>
      <c r="AQ23" s="287">
        <v>0</v>
      </c>
      <c r="AR23" s="287">
        <v>0.271</v>
      </c>
      <c r="AS23" s="287">
        <v>0</v>
      </c>
      <c r="AT23" s="287">
        <v>0.424</v>
      </c>
      <c r="AU23" s="287">
        <v>0</v>
      </c>
      <c r="AV23" s="287">
        <v>0.424</v>
      </c>
      <c r="AW23" s="287">
        <v>0</v>
      </c>
      <c r="AX23" s="287">
        <v>0.01</v>
      </c>
      <c r="AY23" s="287">
        <v>0</v>
      </c>
      <c r="AZ23" s="287">
        <v>0.031</v>
      </c>
      <c r="BA23" s="287">
        <v>0</v>
      </c>
      <c r="BB23" s="287">
        <v>0.035</v>
      </c>
      <c r="BC23" s="287">
        <v>0</v>
      </c>
      <c r="BD23" s="287">
        <v>0.042</v>
      </c>
      <c r="BE23" s="287">
        <v>0</v>
      </c>
      <c r="BF23" s="287">
        <v>0.009</v>
      </c>
      <c r="BG23" s="287">
        <v>0</v>
      </c>
      <c r="BH23" s="287">
        <v>0.012</v>
      </c>
      <c r="BI23" s="287">
        <v>0</v>
      </c>
      <c r="BJ23" s="287">
        <v>0.012</v>
      </c>
      <c r="BK23" s="287">
        <v>0</v>
      </c>
      <c r="BL23" s="287">
        <v>0.012</v>
      </c>
      <c r="BM23" s="287">
        <v>0</v>
      </c>
      <c r="BN23" s="287">
        <v>0.01</v>
      </c>
      <c r="BO23" s="287">
        <v>0</v>
      </c>
      <c r="BP23" s="287">
        <v>0.01</v>
      </c>
      <c r="BQ23" s="287">
        <v>0</v>
      </c>
    </row>
    <row r="24" spans="12:69" ht="25.5">
      <c r="L24" s="506" t="s">
        <v>306</v>
      </c>
      <c r="M24" s="303" t="s">
        <v>307</v>
      </c>
      <c r="N24" s="289">
        <v>0.091</v>
      </c>
      <c r="O24" s="289">
        <v>0</v>
      </c>
      <c r="P24" s="289">
        <v>0</v>
      </c>
      <c r="Q24" s="289">
        <v>0</v>
      </c>
      <c r="R24" s="289">
        <v>0</v>
      </c>
      <c r="S24" s="289">
        <v>0</v>
      </c>
      <c r="T24" s="289">
        <v>0</v>
      </c>
      <c r="U24" s="289">
        <v>0</v>
      </c>
      <c r="V24" s="289">
        <v>0</v>
      </c>
      <c r="W24" s="289">
        <v>0</v>
      </c>
      <c r="X24" s="289">
        <v>0</v>
      </c>
      <c r="Y24" s="289">
        <v>0</v>
      </c>
      <c r="Z24" s="289">
        <v>0</v>
      </c>
      <c r="AA24" s="289">
        <v>0</v>
      </c>
      <c r="AB24" s="289">
        <v>0</v>
      </c>
      <c r="AC24" s="289">
        <v>0</v>
      </c>
      <c r="AD24" s="289">
        <v>0</v>
      </c>
      <c r="AE24" s="289">
        <v>0</v>
      </c>
      <c r="AF24" s="289">
        <v>0</v>
      </c>
      <c r="AG24" s="289">
        <v>0</v>
      </c>
      <c r="AH24" s="289">
        <v>0</v>
      </c>
      <c r="AI24" s="289">
        <v>0</v>
      </c>
      <c r="AJ24" s="289"/>
      <c r="AK24" s="289">
        <v>0</v>
      </c>
      <c r="AL24" s="289">
        <v>0</v>
      </c>
      <c r="AM24" s="289">
        <v>0</v>
      </c>
      <c r="AN24" s="289">
        <v>0</v>
      </c>
      <c r="AO24" s="289">
        <v>0</v>
      </c>
      <c r="AP24" s="289">
        <v>0</v>
      </c>
      <c r="AQ24" s="289">
        <v>0</v>
      </c>
      <c r="AR24" s="289">
        <v>0</v>
      </c>
      <c r="AS24" s="289">
        <v>0</v>
      </c>
      <c r="AT24" s="289">
        <v>0</v>
      </c>
      <c r="AU24" s="289">
        <v>0</v>
      </c>
      <c r="AV24" s="289">
        <v>0</v>
      </c>
      <c r="AW24" s="289">
        <v>0</v>
      </c>
      <c r="AX24" s="289">
        <v>0</v>
      </c>
      <c r="AY24" s="289">
        <v>0</v>
      </c>
      <c r="AZ24" s="289">
        <v>0</v>
      </c>
      <c r="BA24" s="289">
        <v>0</v>
      </c>
      <c r="BB24" s="289">
        <v>0</v>
      </c>
      <c r="BC24" s="289">
        <v>0</v>
      </c>
      <c r="BD24" s="289">
        <v>0</v>
      </c>
      <c r="BE24" s="289">
        <v>0</v>
      </c>
      <c r="BF24" s="289" t="s">
        <v>753</v>
      </c>
      <c r="BG24" s="289" t="s">
        <v>672</v>
      </c>
      <c r="BH24" s="289" t="s">
        <v>672</v>
      </c>
      <c r="BI24" s="289" t="s">
        <v>672</v>
      </c>
      <c r="BJ24" s="289"/>
      <c r="BK24" s="289"/>
      <c r="BL24" s="289"/>
      <c r="BM24" s="289"/>
      <c r="BN24" s="289"/>
      <c r="BO24" s="289"/>
      <c r="BP24" s="289"/>
      <c r="BQ24" s="289"/>
    </row>
    <row r="25" spans="12:69" ht="12.75">
      <c r="L25" s="506" t="s">
        <v>308</v>
      </c>
      <c r="M25" s="303" t="s">
        <v>309</v>
      </c>
      <c r="N25" s="235">
        <v>0</v>
      </c>
      <c r="O25" s="290">
        <v>0</v>
      </c>
      <c r="P25" s="235">
        <v>0.05</v>
      </c>
      <c r="Q25" s="290">
        <v>0</v>
      </c>
      <c r="R25" s="239">
        <v>0.07</v>
      </c>
      <c r="S25" s="290">
        <v>0</v>
      </c>
      <c r="T25" s="239">
        <v>0.08199999999999999</v>
      </c>
      <c r="U25" s="290">
        <v>0</v>
      </c>
      <c r="V25" s="239">
        <v>0.146</v>
      </c>
      <c r="W25" s="290">
        <v>0</v>
      </c>
      <c r="X25" s="239">
        <v>0.125</v>
      </c>
      <c r="Y25" s="290">
        <v>0</v>
      </c>
      <c r="Z25" s="239">
        <v>0</v>
      </c>
      <c r="AA25" s="290">
        <v>0</v>
      </c>
      <c r="AB25" s="239">
        <v>0.002</v>
      </c>
      <c r="AC25" s="290">
        <v>0</v>
      </c>
      <c r="AD25" s="239">
        <v>0.003</v>
      </c>
      <c r="AE25" s="290">
        <v>0</v>
      </c>
      <c r="AF25" s="290">
        <v>0</v>
      </c>
      <c r="AG25" s="290">
        <v>0</v>
      </c>
      <c r="AH25" s="290">
        <v>0</v>
      </c>
      <c r="AI25" s="290">
        <v>0</v>
      </c>
      <c r="AJ25" s="290">
        <v>0</v>
      </c>
      <c r="AK25" s="290">
        <v>0</v>
      </c>
      <c r="AL25" s="289">
        <v>0</v>
      </c>
      <c r="AM25" s="290">
        <v>0</v>
      </c>
      <c r="AN25" s="290">
        <v>0</v>
      </c>
      <c r="AO25" s="290">
        <v>0</v>
      </c>
      <c r="AP25" s="289">
        <v>0</v>
      </c>
      <c r="AQ25" s="289">
        <v>0</v>
      </c>
      <c r="AR25" s="289">
        <v>0</v>
      </c>
      <c r="AS25" s="289">
        <v>0</v>
      </c>
      <c r="AT25" s="289">
        <v>0</v>
      </c>
      <c r="AU25" s="289">
        <v>0</v>
      </c>
      <c r="AV25" s="289">
        <v>0</v>
      </c>
      <c r="AW25" s="289">
        <v>0</v>
      </c>
      <c r="AX25" s="289">
        <v>0.01</v>
      </c>
      <c r="AY25" s="289">
        <v>0</v>
      </c>
      <c r="AZ25" s="289">
        <v>0.031</v>
      </c>
      <c r="BA25" s="289">
        <v>0</v>
      </c>
      <c r="BB25" s="289">
        <v>0.035</v>
      </c>
      <c r="BC25" s="289">
        <v>0</v>
      </c>
      <c r="BD25" s="289">
        <v>0.042</v>
      </c>
      <c r="BE25" s="289">
        <v>0</v>
      </c>
      <c r="BF25" s="289">
        <v>0.009</v>
      </c>
      <c r="BG25" s="289">
        <v>0</v>
      </c>
      <c r="BH25" s="289">
        <v>0.012</v>
      </c>
      <c r="BI25" s="289">
        <v>0</v>
      </c>
      <c r="BJ25" s="289">
        <v>0.012</v>
      </c>
      <c r="BK25" s="289">
        <v>0</v>
      </c>
      <c r="BL25" s="289">
        <v>0.012</v>
      </c>
      <c r="BM25" s="289">
        <v>0</v>
      </c>
      <c r="BN25" s="289">
        <v>0</v>
      </c>
      <c r="BO25" s="289">
        <v>0</v>
      </c>
      <c r="BP25" s="289">
        <v>0</v>
      </c>
      <c r="BQ25" s="289">
        <v>0</v>
      </c>
    </row>
    <row r="26" spans="12:69" ht="13.5" thickBot="1">
      <c r="L26" s="507" t="s">
        <v>310</v>
      </c>
      <c r="M26" s="404" t="s">
        <v>635</v>
      </c>
      <c r="N26" s="398">
        <v>1.308</v>
      </c>
      <c r="O26" s="399">
        <v>0</v>
      </c>
      <c r="P26" s="398">
        <v>0</v>
      </c>
      <c r="Q26" s="399">
        <v>0</v>
      </c>
      <c r="R26" s="398">
        <v>0.01</v>
      </c>
      <c r="S26" s="399">
        <v>0</v>
      </c>
      <c r="T26" s="398">
        <v>0.013000000000000001</v>
      </c>
      <c r="U26" s="399">
        <v>0</v>
      </c>
      <c r="V26" s="398">
        <v>0.018000000000000002</v>
      </c>
      <c r="W26" s="399">
        <v>0</v>
      </c>
      <c r="X26" s="398">
        <v>0.013</v>
      </c>
      <c r="Y26" s="399">
        <v>0</v>
      </c>
      <c r="Z26" s="398">
        <v>0.006</v>
      </c>
      <c r="AA26" s="399">
        <v>0</v>
      </c>
      <c r="AB26" s="398">
        <v>0.004</v>
      </c>
      <c r="AC26" s="399">
        <v>0</v>
      </c>
      <c r="AD26" s="398">
        <v>0</v>
      </c>
      <c r="AE26" s="399">
        <v>0</v>
      </c>
      <c r="AF26" s="289">
        <v>0.131</v>
      </c>
      <c r="AG26" s="399">
        <v>0</v>
      </c>
      <c r="AH26" s="399">
        <v>0.079</v>
      </c>
      <c r="AI26" s="399">
        <v>0</v>
      </c>
      <c r="AJ26" s="399">
        <v>0.079</v>
      </c>
      <c r="AK26" s="399">
        <v>0</v>
      </c>
      <c r="AL26" s="398">
        <v>0.132</v>
      </c>
      <c r="AM26" s="399">
        <v>0</v>
      </c>
      <c r="AN26" s="289">
        <v>0.132</v>
      </c>
      <c r="AO26" s="290">
        <v>0</v>
      </c>
      <c r="AP26" s="398">
        <v>0</v>
      </c>
      <c r="AQ26" s="398">
        <v>0</v>
      </c>
      <c r="AR26" s="398">
        <v>0</v>
      </c>
      <c r="AS26" s="398">
        <v>0</v>
      </c>
      <c r="AT26" s="398">
        <v>0</v>
      </c>
      <c r="AU26" s="398">
        <v>0</v>
      </c>
      <c r="AV26" s="398">
        <v>0</v>
      </c>
      <c r="AW26" s="398">
        <v>0</v>
      </c>
      <c r="AX26" s="398">
        <v>0</v>
      </c>
      <c r="AY26" s="398">
        <v>0</v>
      </c>
      <c r="AZ26" s="398">
        <v>0</v>
      </c>
      <c r="BA26" s="398">
        <v>0</v>
      </c>
      <c r="BB26" s="398">
        <v>0</v>
      </c>
      <c r="BC26" s="398">
        <v>0</v>
      </c>
      <c r="BD26" s="398">
        <v>0.007</v>
      </c>
      <c r="BE26" s="398">
        <v>0</v>
      </c>
      <c r="BF26" s="398">
        <v>0</v>
      </c>
      <c r="BG26" s="398">
        <v>0</v>
      </c>
      <c r="BH26" s="398">
        <v>0</v>
      </c>
      <c r="BI26" s="398">
        <v>0</v>
      </c>
      <c r="BJ26" s="398">
        <v>0</v>
      </c>
      <c r="BK26" s="398">
        <v>0</v>
      </c>
      <c r="BL26" s="398">
        <v>0</v>
      </c>
      <c r="BM26" s="398">
        <v>0</v>
      </c>
      <c r="BN26" s="398">
        <v>0.01</v>
      </c>
      <c r="BO26" s="398">
        <v>0</v>
      </c>
      <c r="BP26" s="398">
        <v>0.01</v>
      </c>
      <c r="BQ26" s="398">
        <v>0</v>
      </c>
    </row>
    <row r="28" spans="13:68" ht="12.75">
      <c r="M28" s="342" t="s">
        <v>425</v>
      </c>
      <c r="N28" s="25"/>
      <c r="BN28" s="614"/>
      <c r="BO28" s="614"/>
      <c r="BP28" s="614"/>
    </row>
    <row r="29" spans="13:67" ht="53.25" customHeight="1">
      <c r="M29" s="408" t="s">
        <v>72</v>
      </c>
      <c r="N29" s="26"/>
      <c r="BO29" s="614"/>
    </row>
  </sheetData>
  <sheetProtection/>
  <mergeCells count="45">
    <mergeCell ref="AL2:AM2"/>
    <mergeCell ref="AH2:AI2"/>
    <mergeCell ref="X2:Y2"/>
    <mergeCell ref="N2:O2"/>
    <mergeCell ref="R2:S2"/>
    <mergeCell ref="T2:U2"/>
    <mergeCell ref="AD2:AE2"/>
    <mergeCell ref="AB1:AC1"/>
    <mergeCell ref="AB2:AC2"/>
    <mergeCell ref="M2:M3"/>
    <mergeCell ref="AX2:AY2"/>
    <mergeCell ref="BD2:BE2"/>
    <mergeCell ref="BL2:BM2"/>
    <mergeCell ref="BJ1:BK1"/>
    <mergeCell ref="BJ2:BK2"/>
    <mergeCell ref="BL1:BM1"/>
    <mergeCell ref="AV1:AW1"/>
    <mergeCell ref="A1:B1"/>
    <mergeCell ref="C1:D1"/>
    <mergeCell ref="A2:A3"/>
    <mergeCell ref="C2:C3"/>
    <mergeCell ref="B2:B3"/>
    <mergeCell ref="P2:Q2"/>
    <mergeCell ref="G2:H2"/>
    <mergeCell ref="I2:J2"/>
    <mergeCell ref="AZ1:BA1"/>
    <mergeCell ref="AZ2:BA2"/>
    <mergeCell ref="BD1:BE1"/>
    <mergeCell ref="AJ2:AK2"/>
    <mergeCell ref="AN2:AO2"/>
    <mergeCell ref="BN2:BO2"/>
    <mergeCell ref="AT2:AU2"/>
    <mergeCell ref="BF2:BG2"/>
    <mergeCell ref="AP2:AQ2"/>
    <mergeCell ref="AR2:AS2"/>
    <mergeCell ref="BP2:BQ2"/>
    <mergeCell ref="BH2:BI2"/>
    <mergeCell ref="Z2:AA2"/>
    <mergeCell ref="D2:D3"/>
    <mergeCell ref="BB2:BC2"/>
    <mergeCell ref="E2:F2"/>
    <mergeCell ref="AF2:AG2"/>
    <mergeCell ref="L2:L3"/>
    <mergeCell ref="V2:W2"/>
    <mergeCell ref="AV2:AW2"/>
  </mergeCells>
  <hyperlinks>
    <hyperlink ref="BL1" location="Tartalom!A1" display="Vissza a tartalomjegyzékre"/>
  </hyperlinks>
  <printOptions/>
  <pageMargins left="0.2755905511811024" right="0.2362204724409449" top="0.31496062992125984" bottom="0.1968503937007874" header="0.15748031496062992" footer="0.1574803149606299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J33"/>
  <sheetViews>
    <sheetView zoomScale="106" zoomScaleNormal="106" zoomScalePageLayoutView="0" workbookViewId="0" topLeftCell="A1">
      <pane xSplit="1" ySplit="2" topLeftCell="Y3" activePane="bottomRight" state="frozen"/>
      <selection pane="topLeft" activeCell="A1" sqref="A1"/>
      <selection pane="topRight" activeCell="C1" sqref="C1"/>
      <selection pane="bottomLeft" activeCell="A4" sqref="A4"/>
      <selection pane="bottomRight" activeCell="AI16" sqref="AI16"/>
    </sheetView>
  </sheetViews>
  <sheetFormatPr defaultColWidth="9.140625" defaultRowHeight="12.75"/>
  <cols>
    <col min="1" max="1" width="31.00390625" style="18" customWidth="1"/>
    <col min="2" max="8" width="8.28125" style="18" customWidth="1"/>
    <col min="9" max="9" width="9.28125" style="18" bestFit="1" customWidth="1"/>
    <col min="10" max="10" width="9.8515625" style="18" bestFit="1" customWidth="1"/>
    <col min="11" max="11" width="10.421875" style="18" bestFit="1" customWidth="1"/>
    <col min="12" max="12" width="10.57421875" style="18" customWidth="1"/>
    <col min="13" max="14" width="9.7109375" style="18" customWidth="1"/>
    <col min="15" max="15" width="10.28125" style="18" customWidth="1"/>
    <col min="16" max="16384" width="9.140625" style="18" customWidth="1"/>
  </cols>
  <sheetData>
    <row r="1" spans="1:30" ht="36.75" customHeight="1">
      <c r="A1" s="62" t="s">
        <v>735</v>
      </c>
      <c r="B1" s="17"/>
      <c r="I1" s="417"/>
      <c r="J1" s="417"/>
      <c r="K1" s="615"/>
      <c r="L1" s="615"/>
      <c r="AD1" s="417" t="s">
        <v>44</v>
      </c>
    </row>
    <row r="2" spans="1:36" ht="40.5">
      <c r="A2" s="536" t="s">
        <v>2</v>
      </c>
      <c r="B2" s="63" t="s">
        <v>13</v>
      </c>
      <c r="C2" s="63" t="s">
        <v>9</v>
      </c>
      <c r="D2" s="63" t="s">
        <v>14</v>
      </c>
      <c r="E2" s="63" t="s">
        <v>15</v>
      </c>
      <c r="F2" s="63" t="s">
        <v>16</v>
      </c>
      <c r="G2" s="63" t="s">
        <v>70</v>
      </c>
      <c r="H2" s="63" t="s">
        <v>71</v>
      </c>
      <c r="I2" s="63" t="s">
        <v>137</v>
      </c>
      <c r="J2" s="63" t="s">
        <v>426</v>
      </c>
      <c r="K2" s="63" t="s">
        <v>355</v>
      </c>
      <c r="L2" s="63" t="s">
        <v>379</v>
      </c>
      <c r="M2" s="63" t="s">
        <v>418</v>
      </c>
      <c r="N2" s="63" t="s">
        <v>522</v>
      </c>
      <c r="O2" s="63" t="s">
        <v>523</v>
      </c>
      <c r="P2" s="63" t="s">
        <v>533</v>
      </c>
      <c r="Q2" s="63" t="s">
        <v>544</v>
      </c>
      <c r="R2" s="63" t="s">
        <v>564</v>
      </c>
      <c r="S2" s="63" t="s">
        <v>572</v>
      </c>
      <c r="T2" s="63" t="s">
        <v>598</v>
      </c>
      <c r="U2" s="63" t="s">
        <v>614</v>
      </c>
      <c r="V2" s="63" t="s">
        <v>624</v>
      </c>
      <c r="W2" s="552" t="s">
        <v>638</v>
      </c>
      <c r="X2" s="552" t="s">
        <v>655</v>
      </c>
      <c r="Y2" s="63" t="s">
        <v>670</v>
      </c>
      <c r="Z2" s="552" t="s">
        <v>681</v>
      </c>
      <c r="AA2" s="552" t="s">
        <v>694</v>
      </c>
      <c r="AB2" s="552" t="s">
        <v>719</v>
      </c>
      <c r="AC2" s="552" t="s">
        <v>734</v>
      </c>
      <c r="AD2" s="552" t="s">
        <v>759</v>
      </c>
      <c r="AE2" s="552" t="s">
        <v>770</v>
      </c>
      <c r="AF2" s="552" t="s">
        <v>784</v>
      </c>
      <c r="AG2" s="552" t="s">
        <v>800</v>
      </c>
      <c r="AH2" s="552" t="s">
        <v>814</v>
      </c>
      <c r="AI2" s="552" t="s">
        <v>827</v>
      </c>
      <c r="AJ2" s="552" t="s">
        <v>837</v>
      </c>
    </row>
    <row r="3" spans="1:36" ht="13.5">
      <c r="A3" s="291" t="s">
        <v>86</v>
      </c>
      <c r="B3" s="20">
        <v>89</v>
      </c>
      <c r="C3" s="20">
        <v>89</v>
      </c>
      <c r="D3" s="20">
        <v>82</v>
      </c>
      <c r="E3" s="20">
        <v>75</v>
      </c>
      <c r="F3" s="20">
        <v>76</v>
      </c>
      <c r="G3" s="21">
        <v>69</v>
      </c>
      <c r="H3" s="22">
        <v>68</v>
      </c>
      <c r="I3" s="23">
        <v>67</v>
      </c>
      <c r="J3" s="23">
        <v>67</v>
      </c>
      <c r="K3" s="23">
        <v>66</v>
      </c>
      <c r="L3" s="23">
        <v>66</v>
      </c>
      <c r="M3" s="23">
        <v>64</v>
      </c>
      <c r="N3" s="295">
        <v>65</v>
      </c>
      <c r="O3" s="295">
        <v>64</v>
      </c>
      <c r="P3" s="295">
        <v>63</v>
      </c>
      <c r="Q3" s="295">
        <v>62</v>
      </c>
      <c r="R3" s="295">
        <v>61</v>
      </c>
      <c r="S3" s="295">
        <v>61</v>
      </c>
      <c r="T3" s="295">
        <v>60</v>
      </c>
      <c r="U3" s="295">
        <v>57</v>
      </c>
      <c r="V3" s="295">
        <v>58</v>
      </c>
      <c r="W3" s="295">
        <v>58</v>
      </c>
      <c r="X3" s="295">
        <v>57</v>
      </c>
      <c r="Y3" s="295">
        <v>55</v>
      </c>
      <c r="Z3" s="295">
        <v>53</v>
      </c>
      <c r="AA3" s="295">
        <v>52</v>
      </c>
      <c r="AB3" s="295">
        <v>52</v>
      </c>
      <c r="AC3" s="295">
        <v>51</v>
      </c>
      <c r="AD3" s="295">
        <v>51</v>
      </c>
      <c r="AE3" s="295">
        <v>50</v>
      </c>
      <c r="AF3" s="295">
        <v>49</v>
      </c>
      <c r="AG3" s="295">
        <v>49</v>
      </c>
      <c r="AH3" s="295">
        <v>49</v>
      </c>
      <c r="AI3" s="295">
        <v>47</v>
      </c>
      <c r="AJ3" s="295">
        <v>47</v>
      </c>
    </row>
    <row r="4" spans="1:36" ht="13.5">
      <c r="A4" s="291" t="s">
        <v>85</v>
      </c>
      <c r="B4" s="20">
        <v>21</v>
      </c>
      <c r="C4" s="20">
        <v>19</v>
      </c>
      <c r="D4" s="20">
        <v>18</v>
      </c>
      <c r="E4" s="20">
        <v>18</v>
      </c>
      <c r="F4" s="20">
        <v>18</v>
      </c>
      <c r="G4" s="21">
        <v>19</v>
      </c>
      <c r="H4" s="22">
        <v>20</v>
      </c>
      <c r="I4" s="23">
        <v>21</v>
      </c>
      <c r="J4" s="23">
        <v>20</v>
      </c>
      <c r="K4" s="23">
        <v>19</v>
      </c>
      <c r="L4" s="23">
        <v>20</v>
      </c>
      <c r="M4" s="23">
        <v>19</v>
      </c>
      <c r="N4" s="295">
        <v>19</v>
      </c>
      <c r="O4" s="295">
        <v>19</v>
      </c>
      <c r="P4" s="295">
        <v>19</v>
      </c>
      <c r="Q4" s="295">
        <v>19</v>
      </c>
      <c r="R4" s="295">
        <v>19</v>
      </c>
      <c r="S4" s="295">
        <v>19</v>
      </c>
      <c r="T4" s="295">
        <v>18</v>
      </c>
      <c r="U4" s="295">
        <v>18</v>
      </c>
      <c r="V4" s="295">
        <v>18</v>
      </c>
      <c r="W4" s="295">
        <v>16</v>
      </c>
      <c r="X4" s="295">
        <v>13</v>
      </c>
      <c r="Y4" s="295">
        <v>12</v>
      </c>
      <c r="Z4" s="295">
        <v>11</v>
      </c>
      <c r="AA4" s="295">
        <v>11</v>
      </c>
      <c r="AB4" s="295">
        <v>10</v>
      </c>
      <c r="AC4" s="295">
        <v>10</v>
      </c>
      <c r="AD4" s="295">
        <v>9</v>
      </c>
      <c r="AE4" s="295">
        <v>8</v>
      </c>
      <c r="AF4" s="295">
        <v>8</v>
      </c>
      <c r="AG4" s="295">
        <v>8</v>
      </c>
      <c r="AH4" s="295">
        <v>6</v>
      </c>
      <c r="AI4" s="295">
        <v>4</v>
      </c>
      <c r="AJ4" s="295">
        <v>4</v>
      </c>
    </row>
    <row r="5" spans="1:36" ht="13.5">
      <c r="A5" s="291" t="s">
        <v>87</v>
      </c>
      <c r="B5" s="476"/>
      <c r="C5" s="20">
        <v>35</v>
      </c>
      <c r="D5" s="20">
        <v>39</v>
      </c>
      <c r="E5" s="20">
        <v>45</v>
      </c>
      <c r="F5" s="20">
        <v>42</v>
      </c>
      <c r="G5" s="21">
        <v>47</v>
      </c>
      <c r="H5" s="22">
        <v>38</v>
      </c>
      <c r="I5" s="23">
        <v>37</v>
      </c>
      <c r="J5" s="23">
        <v>37</v>
      </c>
      <c r="K5" s="23">
        <v>37</v>
      </c>
      <c r="L5" s="23">
        <v>37</v>
      </c>
      <c r="M5" s="23">
        <v>37</v>
      </c>
      <c r="N5" s="295">
        <v>37</v>
      </c>
      <c r="O5" s="295">
        <v>35</v>
      </c>
      <c r="P5" s="295">
        <v>35</v>
      </c>
      <c r="Q5" s="295">
        <v>37</v>
      </c>
      <c r="R5" s="295">
        <v>34</v>
      </c>
      <c r="S5" s="295">
        <v>35</v>
      </c>
      <c r="T5" s="295">
        <v>35</v>
      </c>
      <c r="U5" s="295">
        <v>36</v>
      </c>
      <c r="V5" s="295">
        <v>34</v>
      </c>
      <c r="W5" s="295">
        <v>35</v>
      </c>
      <c r="X5" s="295">
        <v>33</v>
      </c>
      <c r="Y5" s="295">
        <v>32</v>
      </c>
      <c r="Z5" s="295">
        <v>33</v>
      </c>
      <c r="AA5" s="295">
        <v>33</v>
      </c>
      <c r="AB5" s="295">
        <v>33</v>
      </c>
      <c r="AC5" s="295">
        <v>33</v>
      </c>
      <c r="AD5" s="295">
        <v>33</v>
      </c>
      <c r="AE5" s="295">
        <v>33</v>
      </c>
      <c r="AF5" s="295">
        <v>32</v>
      </c>
      <c r="AG5" s="602"/>
      <c r="AH5" s="295">
        <v>31</v>
      </c>
      <c r="AI5" s="602"/>
      <c r="AJ5" s="295">
        <v>31</v>
      </c>
    </row>
    <row r="6" spans="1:36" ht="13.5">
      <c r="A6" s="291" t="s">
        <v>88</v>
      </c>
      <c r="B6" s="477"/>
      <c r="C6" s="292">
        <v>22</v>
      </c>
      <c r="D6" s="292">
        <v>29</v>
      </c>
      <c r="E6" s="292">
        <v>33</v>
      </c>
      <c r="F6" s="292">
        <v>36</v>
      </c>
      <c r="G6" s="293">
        <v>40</v>
      </c>
      <c r="H6" s="293">
        <v>33</v>
      </c>
      <c r="I6" s="293">
        <v>30</v>
      </c>
      <c r="J6" s="293">
        <v>23</v>
      </c>
      <c r="K6" s="293">
        <v>20</v>
      </c>
      <c r="L6" s="294">
        <v>18</v>
      </c>
      <c r="M6" s="294">
        <v>16</v>
      </c>
      <c r="N6" s="294">
        <v>16</v>
      </c>
      <c r="O6" s="294">
        <v>16</v>
      </c>
      <c r="P6" s="294">
        <v>15</v>
      </c>
      <c r="Q6" s="294">
        <v>13</v>
      </c>
      <c r="R6" s="294">
        <v>13</v>
      </c>
      <c r="S6" s="294">
        <v>13</v>
      </c>
      <c r="T6" s="294">
        <v>12</v>
      </c>
      <c r="U6" s="294">
        <v>10</v>
      </c>
      <c r="V6" s="294">
        <v>10</v>
      </c>
      <c r="W6" s="294">
        <v>10</v>
      </c>
      <c r="X6" s="294">
        <v>10</v>
      </c>
      <c r="Y6" s="294">
        <v>10</v>
      </c>
      <c r="Z6" s="294">
        <v>10</v>
      </c>
      <c r="AA6" s="294">
        <v>10</v>
      </c>
      <c r="AB6" s="294">
        <v>10</v>
      </c>
      <c r="AC6" s="294">
        <v>10</v>
      </c>
      <c r="AD6" s="294">
        <v>10</v>
      </c>
      <c r="AE6" s="294">
        <v>10</v>
      </c>
      <c r="AF6" s="294">
        <v>10</v>
      </c>
      <c r="AG6" s="603"/>
      <c r="AH6" s="294">
        <v>10</v>
      </c>
      <c r="AI6" s="603"/>
      <c r="AJ6" s="295">
        <v>11</v>
      </c>
    </row>
    <row r="7" ht="12.75">
      <c r="A7" s="24"/>
    </row>
    <row r="8" ht="12.75">
      <c r="A8" s="24"/>
    </row>
    <row r="9" ht="12.75">
      <c r="A9" s="28"/>
    </row>
    <row r="10" ht="12.75">
      <c r="A10" s="24"/>
    </row>
    <row r="11" ht="12.75">
      <c r="A11" s="24"/>
    </row>
    <row r="12" ht="12.75">
      <c r="A12" s="24"/>
    </row>
    <row r="13" ht="12.75">
      <c r="A13" s="24"/>
    </row>
    <row r="14" ht="12.75">
      <c r="A14" s="24"/>
    </row>
    <row r="15" ht="12.75">
      <c r="A15" s="24"/>
    </row>
    <row r="16" ht="12.75">
      <c r="A16" s="24"/>
    </row>
    <row r="17" ht="12.75">
      <c r="A17" s="24"/>
    </row>
    <row r="18" ht="12.75">
      <c r="A18" s="24"/>
    </row>
    <row r="19" ht="12.75">
      <c r="A19" s="24"/>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3.5">
      <c r="A33" s="27"/>
    </row>
  </sheetData>
  <sheetProtection/>
  <mergeCells count="1">
    <mergeCell ref="K1:L1"/>
  </mergeCells>
  <hyperlinks>
    <hyperlink ref="AD1" location="Tartalom!A1" display="Vissza a tartalomjegyzékre"/>
  </hyperlink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theme="5" tint="0.39998000860214233"/>
    <outlinePr summaryBelow="0"/>
  </sheetPr>
  <dimension ref="A1:AQ16"/>
  <sheetViews>
    <sheetView zoomScalePageLayoutView="0" workbookViewId="0" topLeftCell="A1">
      <pane xSplit="1" ySplit="1" topLeftCell="AF2" activePane="bottomRight" state="frozen"/>
      <selection pane="topLeft" activeCell="A1" sqref="A1"/>
      <selection pane="topRight" activeCell="C1" sqref="C1"/>
      <selection pane="bottomLeft" activeCell="A2" sqref="A2"/>
      <selection pane="bottomRight" activeCell="AS3" sqref="AS3"/>
    </sheetView>
  </sheetViews>
  <sheetFormatPr defaultColWidth="9.140625" defaultRowHeight="12.75" outlineLevelRow="1"/>
  <cols>
    <col min="1" max="1" width="26.57421875" style="18" customWidth="1"/>
    <col min="2" max="3" width="7.28125" style="18" customWidth="1"/>
    <col min="4" max="4" width="8.140625" style="18" customWidth="1"/>
    <col min="5" max="5" width="7.7109375" style="18" customWidth="1"/>
    <col min="6" max="6" width="7.8515625" style="18" customWidth="1"/>
    <col min="7" max="7" width="8.421875" style="157" customWidth="1"/>
    <col min="8" max="8" width="9.00390625" style="157" customWidth="1"/>
    <col min="9" max="9" width="9.140625" style="157" customWidth="1"/>
    <col min="10" max="10" width="8.7109375" style="157" customWidth="1"/>
    <col min="11" max="11" width="9.140625" style="157" customWidth="1"/>
    <col min="12" max="12" width="8.7109375" style="157" customWidth="1"/>
    <col min="13" max="13" width="8.8515625" style="157" customWidth="1"/>
    <col min="14" max="14" width="8.7109375" style="18" customWidth="1"/>
    <col min="15" max="15" width="9.140625" style="18" customWidth="1"/>
    <col min="16" max="16" width="9.7109375" style="18" customWidth="1"/>
    <col min="17" max="17" width="10.00390625" style="18" customWidth="1"/>
    <col min="18" max="18" width="9.7109375" style="18" customWidth="1"/>
    <col min="19" max="19" width="10.7109375" style="18" customWidth="1"/>
    <col min="20" max="22" width="9.140625" style="18" customWidth="1"/>
    <col min="23" max="23" width="10.421875" style="18" customWidth="1"/>
    <col min="24" max="28" width="10.28125" style="18" customWidth="1"/>
    <col min="29" max="16384" width="9.140625" style="18" customWidth="1"/>
  </cols>
  <sheetData>
    <row r="1" spans="1:39" ht="54" customHeight="1">
      <c r="A1" s="156" t="s">
        <v>349</v>
      </c>
      <c r="B1" s="159"/>
      <c r="C1" s="159"/>
      <c r="D1" s="159"/>
      <c r="E1" s="159"/>
      <c r="F1" s="159"/>
      <c r="G1" s="159"/>
      <c r="H1" s="159"/>
      <c r="I1" s="159"/>
      <c r="J1" s="159"/>
      <c r="K1" s="159"/>
      <c r="L1" s="159"/>
      <c r="S1" s="616"/>
      <c r="T1" s="616"/>
      <c r="W1" s="131"/>
      <c r="AL1" s="616" t="s">
        <v>44</v>
      </c>
      <c r="AM1" s="616"/>
    </row>
    <row r="2" spans="1:43" ht="30" customHeight="1">
      <c r="A2" s="412" t="s">
        <v>2</v>
      </c>
      <c r="B2" s="54" t="s">
        <v>45</v>
      </c>
      <c r="C2" s="160" t="s">
        <v>46</v>
      </c>
      <c r="D2" s="160" t="s">
        <v>47</v>
      </c>
      <c r="E2" s="160" t="s">
        <v>48</v>
      </c>
      <c r="F2" s="160" t="s">
        <v>10</v>
      </c>
      <c r="G2" s="160" t="s">
        <v>11</v>
      </c>
      <c r="H2" s="160" t="s">
        <v>12</v>
      </c>
      <c r="I2" s="160" t="s">
        <v>13</v>
      </c>
      <c r="J2" s="160" t="s">
        <v>9</v>
      </c>
      <c r="K2" s="160" t="s">
        <v>14</v>
      </c>
      <c r="L2" s="160" t="s">
        <v>15</v>
      </c>
      <c r="M2" s="160" t="s">
        <v>16</v>
      </c>
      <c r="N2" s="160" t="s">
        <v>70</v>
      </c>
      <c r="O2" s="160" t="s">
        <v>71</v>
      </c>
      <c r="P2" s="54" t="s">
        <v>524</v>
      </c>
      <c r="Q2" s="54" t="s">
        <v>525</v>
      </c>
      <c r="R2" s="54" t="s">
        <v>526</v>
      </c>
      <c r="S2" s="54" t="s">
        <v>527</v>
      </c>
      <c r="T2" s="54" t="s">
        <v>528</v>
      </c>
      <c r="U2" s="54" t="s">
        <v>529</v>
      </c>
      <c r="V2" s="54" t="s">
        <v>530</v>
      </c>
      <c r="W2" s="475" t="s">
        <v>536</v>
      </c>
      <c r="X2" s="475" t="s">
        <v>545</v>
      </c>
      <c r="Y2" s="54" t="s">
        <v>596</v>
      </c>
      <c r="Z2" s="54" t="s">
        <v>567</v>
      </c>
      <c r="AA2" s="54" t="s">
        <v>595</v>
      </c>
      <c r="AB2" s="54" t="s">
        <v>617</v>
      </c>
      <c r="AC2" s="54" t="s">
        <v>628</v>
      </c>
      <c r="AD2" s="553" t="s">
        <v>644</v>
      </c>
      <c r="AE2" s="560" t="s">
        <v>660</v>
      </c>
      <c r="AF2" s="54" t="s">
        <v>674</v>
      </c>
      <c r="AG2" s="570" t="s">
        <v>686</v>
      </c>
      <c r="AH2" s="576" t="s">
        <v>699</v>
      </c>
      <c r="AI2" s="579" t="s">
        <v>722</v>
      </c>
      <c r="AJ2" s="582" t="s">
        <v>739</v>
      </c>
      <c r="AK2" s="593" t="s">
        <v>760</v>
      </c>
      <c r="AL2" s="595" t="s">
        <v>771</v>
      </c>
      <c r="AM2" s="598" t="s">
        <v>785</v>
      </c>
      <c r="AN2" s="601" t="s">
        <v>801</v>
      </c>
      <c r="AO2" s="606" t="s">
        <v>815</v>
      </c>
      <c r="AP2" s="611" t="s">
        <v>828</v>
      </c>
      <c r="AQ2" s="613" t="s">
        <v>838</v>
      </c>
    </row>
    <row r="3" spans="1:43" ht="12.75">
      <c r="A3" s="153" t="s">
        <v>80</v>
      </c>
      <c r="B3" s="427" t="s">
        <v>31</v>
      </c>
      <c r="C3" s="428">
        <v>96.51</v>
      </c>
      <c r="D3" s="428">
        <v>222.26</v>
      </c>
      <c r="E3" s="428">
        <v>464.38</v>
      </c>
      <c r="F3" s="429">
        <v>675.02</v>
      </c>
      <c r="G3" s="429">
        <v>940.071</v>
      </c>
      <c r="H3" s="429">
        <v>1052.261</v>
      </c>
      <c r="I3" s="429">
        <v>1077.714</v>
      </c>
      <c r="J3" s="429">
        <v>1137.62</v>
      </c>
      <c r="K3" s="429">
        <v>1146.279</v>
      </c>
      <c r="L3" s="429">
        <v>1208.019</v>
      </c>
      <c r="M3" s="429">
        <v>1248.998</v>
      </c>
      <c r="N3" s="430">
        <v>1292.809</v>
      </c>
      <c r="O3" s="431">
        <v>1358.391</v>
      </c>
      <c r="P3" s="432">
        <v>1385.436</v>
      </c>
      <c r="Q3" s="432">
        <v>1393.231</v>
      </c>
      <c r="R3" s="432">
        <v>1397.495</v>
      </c>
      <c r="S3" s="432">
        <v>1406.4959999999999</v>
      </c>
      <c r="T3" s="432">
        <v>1370.43</v>
      </c>
      <c r="U3" s="432">
        <v>1365.597</v>
      </c>
      <c r="V3" s="432">
        <v>1354.895</v>
      </c>
      <c r="W3" s="432">
        <v>1337.737</v>
      </c>
      <c r="X3" s="492">
        <v>1328.414</v>
      </c>
      <c r="Y3" s="492">
        <v>1320.981</v>
      </c>
      <c r="Z3" s="492">
        <v>1309.93</v>
      </c>
      <c r="AA3" s="492">
        <v>1304.483</v>
      </c>
      <c r="AB3" s="492">
        <v>1298.094</v>
      </c>
      <c r="AC3" s="492">
        <v>1294.153</v>
      </c>
      <c r="AD3" s="492">
        <v>1289.278</v>
      </c>
      <c r="AE3" s="492">
        <v>1277.711</v>
      </c>
      <c r="AF3" s="492">
        <v>1267.284</v>
      </c>
      <c r="AG3" s="492">
        <v>1245.483</v>
      </c>
      <c r="AH3" s="492">
        <v>1234.059</v>
      </c>
      <c r="AI3" s="492">
        <v>1228.974</v>
      </c>
      <c r="AJ3" s="492">
        <v>1226.629</v>
      </c>
      <c r="AK3" s="492">
        <v>1217.433</v>
      </c>
      <c r="AL3" s="492">
        <v>1211.551</v>
      </c>
      <c r="AM3" s="492">
        <v>1205.308</v>
      </c>
      <c r="AN3" s="492">
        <v>1185.022</v>
      </c>
      <c r="AO3" s="492">
        <v>1182.2485000000001</v>
      </c>
      <c r="AP3" s="492">
        <v>1179.98</v>
      </c>
      <c r="AQ3" s="492">
        <v>1173.4245</v>
      </c>
    </row>
    <row r="4" spans="1:43" ht="12.75">
      <c r="A4" s="78" t="s">
        <v>0</v>
      </c>
      <c r="B4" s="433" t="s">
        <v>31</v>
      </c>
      <c r="C4" s="434" t="s">
        <v>31</v>
      </c>
      <c r="D4" s="434" t="s">
        <v>31</v>
      </c>
      <c r="E4" s="434" t="s">
        <v>31</v>
      </c>
      <c r="F4" s="435">
        <v>317.386</v>
      </c>
      <c r="G4" s="435">
        <v>132.631</v>
      </c>
      <c r="H4" s="435">
        <v>107.149</v>
      </c>
      <c r="I4" s="435">
        <v>113.148</v>
      </c>
      <c r="J4" s="435">
        <v>75.94</v>
      </c>
      <c r="K4" s="435">
        <v>98.893</v>
      </c>
      <c r="L4" s="435">
        <v>68.229</v>
      </c>
      <c r="M4" s="435">
        <v>105.475</v>
      </c>
      <c r="N4" s="436">
        <v>114.734</v>
      </c>
      <c r="O4" s="437">
        <v>96.796</v>
      </c>
      <c r="P4" s="437">
        <v>27.992</v>
      </c>
      <c r="Q4" s="437">
        <v>22.048</v>
      </c>
      <c r="R4" s="437">
        <v>62.789000000000016</v>
      </c>
      <c r="S4" s="437">
        <v>19.733</v>
      </c>
      <c r="T4" s="437">
        <v>18.75</v>
      </c>
      <c r="U4" s="437">
        <v>16.361</v>
      </c>
      <c r="V4" s="437">
        <v>9.673</v>
      </c>
      <c r="W4" s="437">
        <v>12.154</v>
      </c>
      <c r="X4" s="493">
        <v>16.321</v>
      </c>
      <c r="Y4" s="493">
        <v>12.883</v>
      </c>
      <c r="Z4" s="493">
        <v>8.468</v>
      </c>
      <c r="AA4" s="493">
        <v>9.179</v>
      </c>
      <c r="AB4" s="493">
        <v>20.887</v>
      </c>
      <c r="AC4" s="493">
        <v>19.235</v>
      </c>
      <c r="AD4" s="493">
        <v>11.784</v>
      </c>
      <c r="AE4" s="493">
        <v>8.945</v>
      </c>
      <c r="AF4" s="493">
        <v>13.292</v>
      </c>
      <c r="AG4" s="493">
        <v>8.809</v>
      </c>
      <c r="AH4" s="493">
        <v>10.145</v>
      </c>
      <c r="AI4" s="493">
        <v>13.251</v>
      </c>
      <c r="AJ4" s="493">
        <v>7.991</v>
      </c>
      <c r="AK4" s="493">
        <v>6.273</v>
      </c>
      <c r="AL4" s="493">
        <v>5.215</v>
      </c>
      <c r="AM4" s="493">
        <v>5.224</v>
      </c>
      <c r="AN4" s="493">
        <v>7.19725</v>
      </c>
      <c r="AO4" s="493">
        <v>6.6765</v>
      </c>
      <c r="AP4" s="493">
        <v>5.53575</v>
      </c>
      <c r="AQ4" s="493">
        <v>7.5045</v>
      </c>
    </row>
    <row r="5" spans="1:43" ht="12.75">
      <c r="A5" s="78" t="s">
        <v>74</v>
      </c>
      <c r="B5" s="433" t="s">
        <v>31</v>
      </c>
      <c r="C5" s="434" t="s">
        <v>31</v>
      </c>
      <c r="D5" s="434" t="s">
        <v>31</v>
      </c>
      <c r="E5" s="434" t="s">
        <v>31</v>
      </c>
      <c r="F5" s="434" t="s">
        <v>31</v>
      </c>
      <c r="G5" s="434" t="s">
        <v>31</v>
      </c>
      <c r="H5" s="434" t="s">
        <v>31</v>
      </c>
      <c r="I5" s="434" t="s">
        <v>31</v>
      </c>
      <c r="J5" s="435">
        <v>10.241</v>
      </c>
      <c r="K5" s="435">
        <v>15.882</v>
      </c>
      <c r="L5" s="435">
        <v>25.81</v>
      </c>
      <c r="M5" s="435">
        <v>15.094</v>
      </c>
      <c r="N5" s="436">
        <v>17.103</v>
      </c>
      <c r="O5" s="437">
        <v>13.145</v>
      </c>
      <c r="P5" s="437">
        <v>4.701</v>
      </c>
      <c r="Q5" s="437">
        <v>3.389</v>
      </c>
      <c r="R5" s="437">
        <v>88.859</v>
      </c>
      <c r="S5" s="437">
        <v>4.392</v>
      </c>
      <c r="T5" s="437">
        <v>3.031</v>
      </c>
      <c r="U5" s="437">
        <v>3.022</v>
      </c>
      <c r="V5" s="437">
        <v>2.271</v>
      </c>
      <c r="W5" s="437">
        <v>2.482</v>
      </c>
      <c r="X5" s="493">
        <v>5.939</v>
      </c>
      <c r="Y5" s="493">
        <v>1.996</v>
      </c>
      <c r="Z5" s="493">
        <v>1.832</v>
      </c>
      <c r="AA5" s="493">
        <v>1.407</v>
      </c>
      <c r="AB5" s="493">
        <v>4.927</v>
      </c>
      <c r="AC5" s="493">
        <v>1.55</v>
      </c>
      <c r="AD5" s="493">
        <v>1.193</v>
      </c>
      <c r="AE5" s="493">
        <v>3.725</v>
      </c>
      <c r="AF5" s="493">
        <v>8.656</v>
      </c>
      <c r="AG5" s="493">
        <v>9.073</v>
      </c>
      <c r="AH5" s="493">
        <v>3.843</v>
      </c>
      <c r="AI5" s="493">
        <v>0.849</v>
      </c>
      <c r="AJ5" s="493">
        <v>3.52175</v>
      </c>
      <c r="AK5" s="493">
        <v>0.603</v>
      </c>
      <c r="AL5" s="493">
        <v>1.5867499999999999</v>
      </c>
      <c r="AM5" s="493">
        <v>0.665</v>
      </c>
      <c r="AN5" s="493">
        <v>0.8087500000000001</v>
      </c>
      <c r="AO5" s="493">
        <v>0.6275</v>
      </c>
      <c r="AP5" s="493">
        <v>82.61525</v>
      </c>
      <c r="AQ5" s="493">
        <v>0.921</v>
      </c>
    </row>
    <row r="6" spans="1:43" ht="12.75">
      <c r="A6" s="78" t="s">
        <v>75</v>
      </c>
      <c r="B6" s="433" t="s">
        <v>31</v>
      </c>
      <c r="C6" s="434" t="s">
        <v>31</v>
      </c>
      <c r="D6" s="434" t="s">
        <v>31</v>
      </c>
      <c r="E6" s="434" t="s">
        <v>31</v>
      </c>
      <c r="F6" s="434" t="s">
        <v>31</v>
      </c>
      <c r="G6" s="434" t="s">
        <v>31</v>
      </c>
      <c r="H6" s="434" t="s">
        <v>31</v>
      </c>
      <c r="I6" s="434" t="s">
        <v>31</v>
      </c>
      <c r="J6" s="435">
        <v>11.886</v>
      </c>
      <c r="K6" s="435">
        <v>8.108</v>
      </c>
      <c r="L6" s="435">
        <v>14.95</v>
      </c>
      <c r="M6" s="435">
        <v>14.72</v>
      </c>
      <c r="N6" s="436">
        <v>13.429</v>
      </c>
      <c r="O6" s="437">
        <v>15.03</v>
      </c>
      <c r="P6" s="437">
        <v>3.388</v>
      </c>
      <c r="Q6" s="437">
        <v>3.73</v>
      </c>
      <c r="R6" s="437">
        <v>102.847</v>
      </c>
      <c r="S6" s="437">
        <v>4.063</v>
      </c>
      <c r="T6" s="437">
        <v>2.188</v>
      </c>
      <c r="U6" s="437">
        <v>3.209</v>
      </c>
      <c r="V6" s="437">
        <v>3.595</v>
      </c>
      <c r="W6" s="437">
        <v>3.024</v>
      </c>
      <c r="X6" s="493">
        <v>4.309</v>
      </c>
      <c r="Y6" s="493">
        <v>4.481</v>
      </c>
      <c r="Z6" s="493">
        <v>2.525</v>
      </c>
      <c r="AA6" s="493">
        <v>1.921</v>
      </c>
      <c r="AB6" s="493">
        <v>2.344</v>
      </c>
      <c r="AC6" s="493">
        <v>2.447</v>
      </c>
      <c r="AD6" s="493">
        <v>1.688</v>
      </c>
      <c r="AE6" s="493">
        <v>3.736</v>
      </c>
      <c r="AF6" s="493">
        <v>9.166</v>
      </c>
      <c r="AG6" s="493">
        <v>10.386</v>
      </c>
      <c r="AH6" s="493">
        <v>4.275</v>
      </c>
      <c r="AI6" s="493">
        <v>1.343</v>
      </c>
      <c r="AJ6" s="493">
        <v>4.40325</v>
      </c>
      <c r="AK6" s="493">
        <v>1.247</v>
      </c>
      <c r="AL6" s="493">
        <v>2.10875</v>
      </c>
      <c r="AM6" s="493">
        <v>0.674</v>
      </c>
      <c r="AN6" s="493">
        <v>0.8322499999999999</v>
      </c>
      <c r="AO6" s="493">
        <v>0.8604999999999999</v>
      </c>
      <c r="AP6" s="493">
        <v>82.82175000000001</v>
      </c>
      <c r="AQ6" s="493">
        <v>0.9612499999999999</v>
      </c>
    </row>
    <row r="7" spans="1:43" ht="12.75">
      <c r="A7" s="78" t="s">
        <v>78</v>
      </c>
      <c r="B7" s="433" t="s">
        <v>31</v>
      </c>
      <c r="C7" s="434" t="s">
        <v>31</v>
      </c>
      <c r="D7" s="434" t="s">
        <v>31</v>
      </c>
      <c r="E7" s="434" t="s">
        <v>31</v>
      </c>
      <c r="F7" s="434" t="s">
        <v>31</v>
      </c>
      <c r="G7" s="434" t="s">
        <v>31</v>
      </c>
      <c r="H7" s="434" t="s">
        <v>31</v>
      </c>
      <c r="I7" s="434" t="s">
        <v>31</v>
      </c>
      <c r="J7" s="435">
        <v>27.502</v>
      </c>
      <c r="K7" s="435">
        <v>25.365</v>
      </c>
      <c r="L7" s="435">
        <v>33.237</v>
      </c>
      <c r="M7" s="435">
        <v>35.912</v>
      </c>
      <c r="N7" s="435">
        <v>36.193</v>
      </c>
      <c r="O7" s="436">
        <v>41.759</v>
      </c>
      <c r="P7" s="437">
        <v>13.833</v>
      </c>
      <c r="Q7" s="437">
        <v>11.001</v>
      </c>
      <c r="R7" s="437">
        <v>31.103</v>
      </c>
      <c r="S7" s="437">
        <v>10.644</v>
      </c>
      <c r="T7" s="437">
        <v>15.534</v>
      </c>
      <c r="U7" s="437">
        <v>12.208</v>
      </c>
      <c r="V7" s="437">
        <v>9.098</v>
      </c>
      <c r="W7" s="437">
        <v>8.845</v>
      </c>
      <c r="X7" s="493">
        <v>9.83</v>
      </c>
      <c r="Y7" s="493">
        <v>9.107</v>
      </c>
      <c r="Z7" s="493">
        <v>6.482</v>
      </c>
      <c r="AA7" s="493">
        <v>7.328</v>
      </c>
      <c r="AB7" s="493">
        <v>9.52</v>
      </c>
      <c r="AC7" s="493">
        <v>13.116</v>
      </c>
      <c r="AD7" s="493">
        <v>12.001</v>
      </c>
      <c r="AE7" s="493">
        <v>11.46</v>
      </c>
      <c r="AF7" s="493">
        <v>14.616</v>
      </c>
      <c r="AG7" s="493">
        <v>8.009</v>
      </c>
      <c r="AH7" s="493">
        <v>7.028</v>
      </c>
      <c r="AI7" s="493">
        <v>6.762</v>
      </c>
      <c r="AJ7" s="493">
        <v>7.319999999999999</v>
      </c>
      <c r="AK7" s="493">
        <v>4.691</v>
      </c>
      <c r="AL7" s="493">
        <v>4.20925</v>
      </c>
      <c r="AM7" s="493">
        <v>3.4435000000000002</v>
      </c>
      <c r="AN7" s="493">
        <v>3.88</v>
      </c>
      <c r="AO7" s="493">
        <v>3.2975</v>
      </c>
      <c r="AP7" s="493">
        <v>3.4915</v>
      </c>
      <c r="AQ7" s="493">
        <v>4.202</v>
      </c>
    </row>
    <row r="8" spans="1:43" ht="12.75">
      <c r="A8" s="78" t="s">
        <v>49</v>
      </c>
      <c r="B8" s="433" t="s">
        <v>31</v>
      </c>
      <c r="C8" s="434" t="s">
        <v>31</v>
      </c>
      <c r="D8" s="434" t="s">
        <v>31</v>
      </c>
      <c r="E8" s="434" t="s">
        <v>31</v>
      </c>
      <c r="F8" s="435">
        <v>1.087</v>
      </c>
      <c r="G8" s="435">
        <v>1.465</v>
      </c>
      <c r="H8" s="435">
        <v>1.891</v>
      </c>
      <c r="I8" s="435">
        <v>2.197</v>
      </c>
      <c r="J8" s="435">
        <v>2.231</v>
      </c>
      <c r="K8" s="435">
        <v>2.34</v>
      </c>
      <c r="L8" s="435">
        <v>2.578</v>
      </c>
      <c r="M8" s="435">
        <v>2.595</v>
      </c>
      <c r="N8" s="435">
        <v>2.43</v>
      </c>
      <c r="O8" s="436">
        <v>2.507</v>
      </c>
      <c r="P8" s="437">
        <v>0.715</v>
      </c>
      <c r="Q8" s="437">
        <v>0.622</v>
      </c>
      <c r="R8" s="437">
        <v>2.042</v>
      </c>
      <c r="S8" s="437">
        <v>0.681</v>
      </c>
      <c r="T8" s="437">
        <v>0.711</v>
      </c>
      <c r="U8" s="437">
        <v>0.655</v>
      </c>
      <c r="V8" s="437">
        <v>0.778</v>
      </c>
      <c r="W8" s="437">
        <v>0.686</v>
      </c>
      <c r="X8" s="493">
        <v>0.718</v>
      </c>
      <c r="Y8" s="493">
        <v>0.787</v>
      </c>
      <c r="Z8" s="493">
        <v>0.702</v>
      </c>
      <c r="AA8" s="493">
        <v>0.684</v>
      </c>
      <c r="AB8" s="493">
        <v>0.695</v>
      </c>
      <c r="AC8" s="493">
        <v>0.649</v>
      </c>
      <c r="AD8" s="493">
        <v>0.675</v>
      </c>
      <c r="AE8" s="493">
        <v>0.635</v>
      </c>
      <c r="AF8" s="493">
        <v>0.627</v>
      </c>
      <c r="AG8" s="493">
        <v>0.689</v>
      </c>
      <c r="AH8" s="493">
        <v>0.569</v>
      </c>
      <c r="AI8" s="493">
        <v>0.585</v>
      </c>
      <c r="AJ8" s="493">
        <v>0.741</v>
      </c>
      <c r="AK8" s="493">
        <v>0.678</v>
      </c>
      <c r="AL8" s="493">
        <v>0.8174999999999999</v>
      </c>
      <c r="AM8" s="493">
        <v>0.7344999999999999</v>
      </c>
      <c r="AN8" s="493">
        <v>0.6982499999999999</v>
      </c>
      <c r="AO8" s="493">
        <v>0.929</v>
      </c>
      <c r="AP8" s="493">
        <v>0.7122499999999999</v>
      </c>
      <c r="AQ8" s="493">
        <v>0.73325</v>
      </c>
    </row>
    <row r="9" spans="1:43" ht="12.75">
      <c r="A9" s="78" t="s">
        <v>492</v>
      </c>
      <c r="B9" s="433" t="s">
        <v>31</v>
      </c>
      <c r="C9" s="433" t="s">
        <v>31</v>
      </c>
      <c r="D9" s="433" t="s">
        <v>31</v>
      </c>
      <c r="E9" s="433" t="s">
        <v>31</v>
      </c>
      <c r="F9" s="433" t="s">
        <v>31</v>
      </c>
      <c r="G9" s="433" t="s">
        <v>31</v>
      </c>
      <c r="H9" s="433" t="s">
        <v>31</v>
      </c>
      <c r="I9" s="433" t="s">
        <v>31</v>
      </c>
      <c r="J9" s="435">
        <v>0</v>
      </c>
      <c r="K9" s="435">
        <v>0</v>
      </c>
      <c r="L9" s="435">
        <v>0</v>
      </c>
      <c r="M9" s="435">
        <v>0</v>
      </c>
      <c r="N9" s="435">
        <v>0</v>
      </c>
      <c r="O9" s="436">
        <v>15.76</v>
      </c>
      <c r="P9" s="437">
        <v>6.82</v>
      </c>
      <c r="Q9" s="437">
        <v>6.745</v>
      </c>
      <c r="R9" s="437">
        <v>5.698</v>
      </c>
      <c r="S9" s="437">
        <v>5.342</v>
      </c>
      <c r="T9" s="437">
        <v>9.509</v>
      </c>
      <c r="U9" s="437">
        <v>12.722</v>
      </c>
      <c r="V9" s="437">
        <v>12.901</v>
      </c>
      <c r="W9" s="437">
        <v>10.286</v>
      </c>
      <c r="X9" s="493">
        <v>9.469</v>
      </c>
      <c r="Y9" s="493">
        <v>8.689</v>
      </c>
      <c r="Z9" s="493">
        <v>5.921</v>
      </c>
      <c r="AA9" s="493">
        <v>6.841</v>
      </c>
      <c r="AB9" s="493">
        <v>13.347</v>
      </c>
      <c r="AC9" s="493">
        <v>9.044</v>
      </c>
      <c r="AD9" s="493">
        <v>8.306</v>
      </c>
      <c r="AE9" s="493">
        <v>6.799</v>
      </c>
      <c r="AF9" s="493">
        <v>11.213</v>
      </c>
      <c r="AG9" s="493">
        <v>8.963</v>
      </c>
      <c r="AH9" s="493">
        <v>6.739</v>
      </c>
      <c r="AI9" s="493">
        <v>7.118</v>
      </c>
      <c r="AJ9" s="493">
        <v>8.0065</v>
      </c>
      <c r="AK9" s="493">
        <v>6.274</v>
      </c>
      <c r="AL9" s="493">
        <v>5.72025</v>
      </c>
      <c r="AM9" s="493">
        <v>3.8805</v>
      </c>
      <c r="AN9" s="493">
        <v>5.465000000000001</v>
      </c>
      <c r="AO9" s="493">
        <v>4.0905000000000005</v>
      </c>
      <c r="AP9" s="493">
        <v>4.103</v>
      </c>
      <c r="AQ9" s="493">
        <v>4.608</v>
      </c>
    </row>
    <row r="10" spans="1:43" ht="12.75">
      <c r="A10" s="78" t="s">
        <v>675</v>
      </c>
      <c r="B10" s="433" t="s">
        <v>31</v>
      </c>
      <c r="C10" s="433" t="s">
        <v>31</v>
      </c>
      <c r="D10" s="433" t="s">
        <v>31</v>
      </c>
      <c r="E10" s="433" t="s">
        <v>31</v>
      </c>
      <c r="F10" s="433" t="s">
        <v>31</v>
      </c>
      <c r="G10" s="433" t="s">
        <v>31</v>
      </c>
      <c r="H10" s="433" t="s">
        <v>31</v>
      </c>
      <c r="I10" s="433" t="s">
        <v>31</v>
      </c>
      <c r="J10" s="433" t="s">
        <v>31</v>
      </c>
      <c r="K10" s="433" t="s">
        <v>31</v>
      </c>
      <c r="L10" s="433" t="s">
        <v>31</v>
      </c>
      <c r="M10" s="433" t="s">
        <v>31</v>
      </c>
      <c r="N10" s="433" t="s">
        <v>31</v>
      </c>
      <c r="O10" s="433" t="s">
        <v>31</v>
      </c>
      <c r="P10" s="433" t="s">
        <v>31</v>
      </c>
      <c r="Q10" s="433" t="s">
        <v>31</v>
      </c>
      <c r="R10" s="433" t="s">
        <v>31</v>
      </c>
      <c r="S10" s="433" t="s">
        <v>31</v>
      </c>
      <c r="T10" s="433" t="s">
        <v>31</v>
      </c>
      <c r="U10" s="433" t="s">
        <v>31</v>
      </c>
      <c r="V10" s="433" t="s">
        <v>31</v>
      </c>
      <c r="W10" s="433" t="s">
        <v>31</v>
      </c>
      <c r="X10" s="433" t="s">
        <v>31</v>
      </c>
      <c r="Y10" s="433" t="s">
        <v>31</v>
      </c>
      <c r="Z10" s="433" t="s">
        <v>31</v>
      </c>
      <c r="AA10" s="433" t="s">
        <v>31</v>
      </c>
      <c r="AB10" s="433" t="s">
        <v>31</v>
      </c>
      <c r="AC10" s="433" t="s">
        <v>31</v>
      </c>
      <c r="AD10" s="433" t="s">
        <v>31</v>
      </c>
      <c r="AE10" s="433" t="s">
        <v>31</v>
      </c>
      <c r="AF10" s="493">
        <v>7.398</v>
      </c>
      <c r="AG10" s="493">
        <v>0.8</v>
      </c>
      <c r="AH10" s="493">
        <v>0.022</v>
      </c>
      <c r="AI10" s="493">
        <v>0.44</v>
      </c>
      <c r="AJ10" s="493">
        <v>0.1185</v>
      </c>
      <c r="AK10" s="493">
        <v>0.141</v>
      </c>
      <c r="AL10" s="493">
        <v>0.1565</v>
      </c>
      <c r="AM10" s="493">
        <v>17.064</v>
      </c>
      <c r="AN10" s="493">
        <v>0.1015</v>
      </c>
      <c r="AO10" s="493">
        <v>0.058</v>
      </c>
      <c r="AP10" s="493">
        <v>3.1125</v>
      </c>
      <c r="AQ10" s="493">
        <v>1.62325</v>
      </c>
    </row>
    <row r="11" spans="1:43" ht="12.75">
      <c r="A11" s="78" t="s">
        <v>76</v>
      </c>
      <c r="B11" s="433" t="s">
        <v>31</v>
      </c>
      <c r="C11" s="434" t="s">
        <v>31</v>
      </c>
      <c r="D11" s="434" t="s">
        <v>31</v>
      </c>
      <c r="E11" s="434" t="s">
        <v>31</v>
      </c>
      <c r="F11" s="434" t="s">
        <v>31</v>
      </c>
      <c r="G11" s="434" t="s">
        <v>31</v>
      </c>
      <c r="H11" s="434" t="s">
        <v>31</v>
      </c>
      <c r="I11" s="434" t="s">
        <v>31</v>
      </c>
      <c r="J11" s="435">
        <v>1.584</v>
      </c>
      <c r="K11" s="435">
        <v>7.007</v>
      </c>
      <c r="L11" s="435">
        <v>2.909</v>
      </c>
      <c r="M11" s="435">
        <v>8.706</v>
      </c>
      <c r="N11" s="435">
        <v>12.41</v>
      </c>
      <c r="O11" s="436">
        <v>7.841</v>
      </c>
      <c r="P11" s="437">
        <v>0.179</v>
      </c>
      <c r="Q11" s="437">
        <v>0.149</v>
      </c>
      <c r="R11" s="437">
        <v>0.139</v>
      </c>
      <c r="S11" s="437">
        <v>34.467</v>
      </c>
      <c r="T11" s="437">
        <v>0.786</v>
      </c>
      <c r="U11" s="437">
        <v>1.291</v>
      </c>
      <c r="V11" s="437">
        <v>0.377</v>
      </c>
      <c r="W11" s="437">
        <v>0.892</v>
      </c>
      <c r="X11" s="493">
        <v>4.317</v>
      </c>
      <c r="Y11" s="493">
        <v>3.199</v>
      </c>
      <c r="Z11" s="493">
        <v>0.29</v>
      </c>
      <c r="AA11" s="493">
        <v>0.34</v>
      </c>
      <c r="AB11" s="493">
        <v>0.478</v>
      </c>
      <c r="AC11" s="493">
        <v>0.403</v>
      </c>
      <c r="AD11" s="493">
        <v>1.792</v>
      </c>
      <c r="AE11" s="493">
        <v>0.501</v>
      </c>
      <c r="AF11" s="493">
        <v>0.279</v>
      </c>
      <c r="AG11" s="493">
        <v>0.463</v>
      </c>
      <c r="AH11" s="493">
        <v>0.504</v>
      </c>
      <c r="AI11" s="493">
        <v>0.198</v>
      </c>
      <c r="AJ11" s="493">
        <v>0.10375</v>
      </c>
      <c r="AK11" s="493">
        <v>0.187</v>
      </c>
      <c r="AL11" s="493">
        <v>0.07775</v>
      </c>
      <c r="AM11" s="493">
        <v>0.0675</v>
      </c>
      <c r="AN11" s="493">
        <v>0.24325</v>
      </c>
      <c r="AO11" s="493">
        <v>0.0595</v>
      </c>
      <c r="AP11" s="493">
        <v>0.4075000000000002</v>
      </c>
      <c r="AQ11" s="493">
        <v>0.055</v>
      </c>
    </row>
    <row r="12" spans="1:43" ht="12.75">
      <c r="A12" s="78" t="s">
        <v>84</v>
      </c>
      <c r="B12" s="433" t="s">
        <v>31</v>
      </c>
      <c r="C12" s="434" t="s">
        <v>31</v>
      </c>
      <c r="D12" s="434" t="s">
        <v>31</v>
      </c>
      <c r="E12" s="434" t="s">
        <v>31</v>
      </c>
      <c r="F12" s="435">
        <v>-51.247999999999934</v>
      </c>
      <c r="G12" s="435">
        <v>-18.976000000000113</v>
      </c>
      <c r="H12" s="435">
        <v>-79.80499999999984</v>
      </c>
      <c r="I12" s="435">
        <v>-51.04500000000007</v>
      </c>
      <c r="J12" s="438">
        <v>-34.319</v>
      </c>
      <c r="K12" s="438">
        <v>-10.2150000000001</v>
      </c>
      <c r="L12" s="435">
        <v>0.61400000000026</v>
      </c>
      <c r="M12" s="438">
        <v>-14.825</v>
      </c>
      <c r="N12" s="435">
        <v>-1.79299999999967</v>
      </c>
      <c r="O12" s="436">
        <v>0</v>
      </c>
      <c r="P12" s="437">
        <v>0.03700000000003456</v>
      </c>
      <c r="Q12" s="437">
        <v>1.0739999999998417</v>
      </c>
      <c r="R12" s="437">
        <v>-0.8179999999999836</v>
      </c>
      <c r="S12" s="437">
        <v>-4.99399999999946</v>
      </c>
      <c r="T12" s="437">
        <v>2.093000000000302</v>
      </c>
      <c r="U12" s="439">
        <v>0</v>
      </c>
      <c r="V12" s="439">
        <v>-2.352999999999838</v>
      </c>
      <c r="W12" s="439">
        <v>-0.22600000000011278</v>
      </c>
      <c r="X12" s="494">
        <v>-1.04999999999995</v>
      </c>
      <c r="Y12" s="494">
        <v>0.333000000000084</v>
      </c>
      <c r="Z12" s="494">
        <v>0.173</v>
      </c>
      <c r="AA12" s="494">
        <v>0.13899999999989598</v>
      </c>
      <c r="AB12" s="494">
        <v>-3.370999999999867</v>
      </c>
      <c r="AC12" s="493">
        <v>-0.001</v>
      </c>
      <c r="AD12" s="493">
        <v>-0.08200000000010732</v>
      </c>
      <c r="AE12" s="493">
        <v>0.034000000000332875</v>
      </c>
      <c r="AF12" s="493">
        <v>-0.45000000000027285</v>
      </c>
      <c r="AG12" s="493">
        <v>0.0039999999999054126</v>
      </c>
      <c r="AH12" s="493">
        <v>0.06399999999985084</v>
      </c>
      <c r="AI12" s="493">
        <v>0.00100000000020373</v>
      </c>
      <c r="AJ12" s="493">
        <v>-0.0157500000000255</v>
      </c>
      <c r="AK12" s="493">
        <v>0.460000000000036</v>
      </c>
      <c r="AL12" s="493">
        <v>0.045</v>
      </c>
      <c r="AM12" s="493">
        <v>-0.311</v>
      </c>
      <c r="AN12" s="493">
        <v>0.440750000000207</v>
      </c>
      <c r="AO12" s="493">
        <v>-0.278</v>
      </c>
      <c r="AP12" s="493">
        <v>-0.058</v>
      </c>
      <c r="AQ12" s="493">
        <v>-0.045</v>
      </c>
    </row>
    <row r="13" spans="1:43" ht="12.75">
      <c r="A13" s="153" t="s">
        <v>1</v>
      </c>
      <c r="B13" s="440">
        <v>96.51</v>
      </c>
      <c r="C13" s="441">
        <v>222.26</v>
      </c>
      <c r="D13" s="441">
        <v>464.38</v>
      </c>
      <c r="E13" s="441">
        <v>675.02</v>
      </c>
      <c r="F13" s="442">
        <v>940.071</v>
      </c>
      <c r="G13" s="442">
        <v>1052.261</v>
      </c>
      <c r="H13" s="442">
        <v>1077.714</v>
      </c>
      <c r="I13" s="442">
        <v>1137.62</v>
      </c>
      <c r="J13" s="442">
        <v>1146.279</v>
      </c>
      <c r="K13" s="442">
        <v>1208.019</v>
      </c>
      <c r="L13" s="442">
        <v>1248.998</v>
      </c>
      <c r="M13" s="442">
        <v>1292.809</v>
      </c>
      <c r="N13" s="442">
        <v>1358.391</v>
      </c>
      <c r="O13" s="443">
        <v>1385.436</v>
      </c>
      <c r="P13" s="444">
        <v>1393.231</v>
      </c>
      <c r="Q13" s="444">
        <v>1397.495</v>
      </c>
      <c r="R13" s="444">
        <v>1406.4959999999999</v>
      </c>
      <c r="S13" s="444">
        <v>1370.43</v>
      </c>
      <c r="T13" s="444">
        <v>1365.576</v>
      </c>
      <c r="U13" s="444">
        <v>1354.895</v>
      </c>
      <c r="V13" s="444">
        <v>1337.737</v>
      </c>
      <c r="W13" s="444">
        <v>1328.414</v>
      </c>
      <c r="X13" s="495">
        <v>1320.981</v>
      </c>
      <c r="Y13" s="495">
        <v>1309.93</v>
      </c>
      <c r="Z13" s="495">
        <v>1304.483</v>
      </c>
      <c r="AA13" s="495">
        <v>1298.094</v>
      </c>
      <c r="AB13" s="495">
        <v>1294.153</v>
      </c>
      <c r="AC13" s="495">
        <v>1289.278</v>
      </c>
      <c r="AD13" s="495">
        <v>1277.711</v>
      </c>
      <c r="AE13" s="495">
        <v>1267.284</v>
      </c>
      <c r="AF13" s="495">
        <v>1245.483</v>
      </c>
      <c r="AG13" s="495">
        <v>1234.059</v>
      </c>
      <c r="AH13" s="495">
        <v>1228.974</v>
      </c>
      <c r="AI13" s="495">
        <v>1226.629</v>
      </c>
      <c r="AJ13" s="495">
        <v>1217.433</v>
      </c>
      <c r="AK13" s="495">
        <v>1211.551</v>
      </c>
      <c r="AL13" s="495">
        <v>1205.308</v>
      </c>
      <c r="AM13" s="495">
        <v>1185.022</v>
      </c>
      <c r="AN13" s="495">
        <v>1182.2485000000001</v>
      </c>
      <c r="AO13" s="495">
        <v>1179.98</v>
      </c>
      <c r="AP13" s="495">
        <v>1173.4245</v>
      </c>
      <c r="AQ13" s="495">
        <v>1169.622</v>
      </c>
    </row>
    <row r="14" spans="1:43" ht="12.75" outlineLevel="1">
      <c r="A14" s="158" t="s">
        <v>77</v>
      </c>
      <c r="B14" s="445" t="s">
        <v>31</v>
      </c>
      <c r="C14" s="446" t="s">
        <v>31</v>
      </c>
      <c r="D14" s="446" t="s">
        <v>31</v>
      </c>
      <c r="E14" s="447" t="s">
        <v>31</v>
      </c>
      <c r="F14" s="448">
        <v>34.695</v>
      </c>
      <c r="G14" s="448">
        <v>42.586</v>
      </c>
      <c r="H14" s="448">
        <v>11.227</v>
      </c>
      <c r="I14" s="448">
        <v>9.513</v>
      </c>
      <c r="J14" s="449">
        <v>31.308</v>
      </c>
      <c r="K14" s="449">
        <v>8.88</v>
      </c>
      <c r="L14" s="449">
        <v>12.301</v>
      </c>
      <c r="M14" s="449">
        <v>14.578</v>
      </c>
      <c r="N14" s="449">
        <v>15.14</v>
      </c>
      <c r="O14" s="450">
        <v>11.479</v>
      </c>
      <c r="P14" s="450">
        <v>4.09</v>
      </c>
      <c r="Q14" s="451">
        <v>9.119</v>
      </c>
      <c r="R14" s="451">
        <v>9.322</v>
      </c>
      <c r="S14" s="451">
        <v>5.522</v>
      </c>
      <c r="T14" s="451">
        <v>2.984</v>
      </c>
      <c r="U14" s="451">
        <v>6.992</v>
      </c>
      <c r="V14" s="486">
        <v>6.936</v>
      </c>
      <c r="W14" s="486">
        <v>4.458</v>
      </c>
      <c r="X14" s="496">
        <v>5.577</v>
      </c>
      <c r="Y14" s="496">
        <v>4.616</v>
      </c>
      <c r="Z14" s="496">
        <v>5.052</v>
      </c>
      <c r="AA14" s="496">
        <v>7.846</v>
      </c>
      <c r="AB14" s="496">
        <v>8.312</v>
      </c>
      <c r="AC14" s="496">
        <v>8.375</v>
      </c>
      <c r="AD14" s="496">
        <v>4.195</v>
      </c>
      <c r="AE14" s="496">
        <v>8.414</v>
      </c>
      <c r="AF14" s="496">
        <v>27.307</v>
      </c>
      <c r="AG14" s="496">
        <v>26.945</v>
      </c>
      <c r="AH14" s="496">
        <v>26.848</v>
      </c>
      <c r="AI14" s="496">
        <v>20.179</v>
      </c>
      <c r="AJ14" s="496">
        <v>21.174500000000002</v>
      </c>
      <c r="AK14" s="496">
        <v>21.196</v>
      </c>
      <c r="AL14" s="496">
        <v>21.546333333333333</v>
      </c>
      <c r="AM14" s="496">
        <v>21.795</v>
      </c>
      <c r="AN14" s="496">
        <v>22.202</v>
      </c>
      <c r="AO14" s="496">
        <v>22.333000000000002</v>
      </c>
      <c r="AP14" s="496">
        <v>22.377000000000002</v>
      </c>
      <c r="AQ14" s="496">
        <v>22.54</v>
      </c>
    </row>
    <row r="15" spans="1:43" ht="12.75" outlineLevel="1">
      <c r="A15" s="158" t="s">
        <v>512</v>
      </c>
      <c r="B15" s="452" t="s">
        <v>31</v>
      </c>
      <c r="C15" s="452" t="s">
        <v>31</v>
      </c>
      <c r="D15" s="452" t="s">
        <v>31</v>
      </c>
      <c r="E15" s="453" t="s">
        <v>31</v>
      </c>
      <c r="F15" s="453" t="s">
        <v>31</v>
      </c>
      <c r="G15" s="453" t="s">
        <v>31</v>
      </c>
      <c r="H15" s="453" t="s">
        <v>31</v>
      </c>
      <c r="I15" s="453" t="s">
        <v>31</v>
      </c>
      <c r="J15" s="454">
        <v>0.58</v>
      </c>
      <c r="K15" s="454">
        <v>0.916</v>
      </c>
      <c r="L15" s="454">
        <v>1.311</v>
      </c>
      <c r="M15" s="454">
        <v>0.512</v>
      </c>
      <c r="N15" s="454">
        <v>0.669</v>
      </c>
      <c r="O15" s="454">
        <v>0.728</v>
      </c>
      <c r="P15" s="454">
        <v>0.742</v>
      </c>
      <c r="Q15" s="454">
        <v>0.609</v>
      </c>
      <c r="R15" s="454">
        <v>0.685</v>
      </c>
      <c r="S15" s="454">
        <v>0.795</v>
      </c>
      <c r="T15" s="454">
        <v>0.819</v>
      </c>
      <c r="U15" s="542">
        <v>0.685</v>
      </c>
      <c r="V15" s="542">
        <v>0.68</v>
      </c>
      <c r="W15" s="542">
        <v>0.831</v>
      </c>
      <c r="X15" s="542">
        <v>0.99</v>
      </c>
      <c r="Y15" s="542">
        <v>0.725</v>
      </c>
      <c r="Z15" s="542">
        <v>0.649</v>
      </c>
      <c r="AA15" s="542">
        <v>0.662</v>
      </c>
      <c r="AB15" s="542">
        <v>0.888</v>
      </c>
      <c r="AC15" s="542">
        <v>0.671</v>
      </c>
      <c r="AD15" s="542">
        <v>0.663</v>
      </c>
      <c r="AE15" s="542">
        <v>0.73</v>
      </c>
      <c r="AF15" s="542">
        <v>0.791</v>
      </c>
      <c r="AG15" s="542">
        <v>0.743</v>
      </c>
      <c r="AH15" s="542">
        <v>0.761</v>
      </c>
      <c r="AI15" s="542">
        <v>0.83</v>
      </c>
      <c r="AJ15" s="542">
        <v>0.8395</v>
      </c>
      <c r="AK15" s="542">
        <v>0.842</v>
      </c>
      <c r="AL15" s="542">
        <v>0.8533333333333334</v>
      </c>
      <c r="AM15" s="542">
        <v>0.8210000000000001</v>
      </c>
      <c r="AN15" s="542">
        <v>0.87</v>
      </c>
      <c r="AO15" s="542">
        <v>0.873</v>
      </c>
      <c r="AP15" s="542">
        <v>1.0465</v>
      </c>
      <c r="AQ15" s="542">
        <v>1.0779999999999998</v>
      </c>
    </row>
    <row r="16" spans="26:28" ht="12.75">
      <c r="Z16" s="470"/>
      <c r="AA16" s="470"/>
      <c r="AB16" s="470"/>
    </row>
  </sheetData>
  <sheetProtection/>
  <mergeCells count="2">
    <mergeCell ref="S1:T1"/>
    <mergeCell ref="AL1:AM1"/>
  </mergeCells>
  <hyperlinks>
    <hyperlink ref="AL1" location="Tartalom!A1" display="Vissza a tartalomjegyzékre"/>
  </hyperlinks>
  <printOptions/>
  <pageMargins left="0.4330708661417323" right="0.15748031496062992" top="0.984251968503937" bottom="0.984251968503937" header="0.5118110236220472" footer="0.5118110236220472"/>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Q9"/>
  <sheetViews>
    <sheetView zoomScalePageLayoutView="0" workbookViewId="0" topLeftCell="A1">
      <pane xSplit="1" ySplit="2" topLeftCell="F3" activePane="bottomRight" state="frozen"/>
      <selection pane="topLeft" activeCell="A1" sqref="A1"/>
      <selection pane="topRight" activeCell="C1" sqref="C1"/>
      <selection pane="bottomLeft" activeCell="A4" sqref="A4"/>
      <selection pane="bottomRight" activeCell="P14" sqref="P14"/>
    </sheetView>
  </sheetViews>
  <sheetFormatPr defaultColWidth="9.140625" defaultRowHeight="12.75"/>
  <cols>
    <col min="1" max="1" width="32.8515625" style="18" customWidth="1"/>
    <col min="2" max="3" width="6.7109375" style="18" customWidth="1"/>
    <col min="4" max="13" width="7.28125" style="18" customWidth="1"/>
    <col min="14" max="16" width="7.8515625" style="18" customWidth="1"/>
    <col min="17" max="16384" width="9.140625" style="18" customWidth="1"/>
  </cols>
  <sheetData>
    <row r="1" spans="1:16" ht="67.5" customHeight="1">
      <c r="A1" s="156" t="s">
        <v>469</v>
      </c>
      <c r="H1" s="616"/>
      <c r="I1" s="616"/>
      <c r="K1" s="221"/>
      <c r="M1" s="221"/>
      <c r="N1" s="616" t="s">
        <v>44</v>
      </c>
      <c r="O1" s="616"/>
      <c r="P1" s="616"/>
    </row>
    <row r="2" spans="1:17" ht="25.5" customHeight="1">
      <c r="A2" s="412" t="s">
        <v>2</v>
      </c>
      <c r="B2" s="54" t="s">
        <v>10</v>
      </c>
      <c r="C2" s="54" t="s">
        <v>11</v>
      </c>
      <c r="D2" s="54" t="s">
        <v>12</v>
      </c>
      <c r="E2" s="54" t="s">
        <v>13</v>
      </c>
      <c r="F2" s="54" t="s">
        <v>9</v>
      </c>
      <c r="G2" s="54" t="s">
        <v>14</v>
      </c>
      <c r="H2" s="54" t="s">
        <v>15</v>
      </c>
      <c r="I2" s="54" t="s">
        <v>16</v>
      </c>
      <c r="J2" s="54" t="s">
        <v>70</v>
      </c>
      <c r="K2" s="54" t="s">
        <v>71</v>
      </c>
      <c r="L2" s="54" t="s">
        <v>482</v>
      </c>
      <c r="M2" s="54" t="s">
        <v>558</v>
      </c>
      <c r="N2" s="54" t="s">
        <v>625</v>
      </c>
      <c r="O2" s="570" t="s">
        <v>682</v>
      </c>
      <c r="P2" s="593" t="s">
        <v>761</v>
      </c>
      <c r="Q2" s="606" t="s">
        <v>816</v>
      </c>
    </row>
    <row r="3" spans="1:17" ht="12.75">
      <c r="A3" s="161" t="s">
        <v>25</v>
      </c>
      <c r="B3" s="58">
        <v>13.146555000000003</v>
      </c>
      <c r="C3" s="76">
        <v>13.328083000000001</v>
      </c>
      <c r="D3" s="76">
        <v>17.415860000000002</v>
      </c>
      <c r="E3" s="76">
        <v>20.348335</v>
      </c>
      <c r="F3" s="76">
        <v>20.735065</v>
      </c>
      <c r="G3" s="76">
        <v>23.449462</v>
      </c>
      <c r="H3" s="76">
        <v>26.303883000000003</v>
      </c>
      <c r="I3" s="76">
        <v>29.328257</v>
      </c>
      <c r="J3" s="76">
        <v>31.722686</v>
      </c>
      <c r="K3" s="76">
        <v>34.459291</v>
      </c>
      <c r="L3" s="76">
        <v>33.012794</v>
      </c>
      <c r="M3" s="76">
        <v>32.834889000000004</v>
      </c>
      <c r="N3" s="76">
        <v>31.994714999999996</v>
      </c>
      <c r="O3" s="76">
        <v>40.649075462000006</v>
      </c>
      <c r="P3" s="76">
        <v>43.658158</v>
      </c>
      <c r="Q3" s="76">
        <v>49.973587999999985</v>
      </c>
    </row>
    <row r="4" spans="1:17" ht="12.75">
      <c r="A4" s="161" t="s">
        <v>143</v>
      </c>
      <c r="B4" s="58">
        <v>21.992837</v>
      </c>
      <c r="C4" s="76">
        <v>26.536129000000003</v>
      </c>
      <c r="D4" s="76">
        <v>33.266707000000004</v>
      </c>
      <c r="E4" s="76">
        <v>37.595585</v>
      </c>
      <c r="F4" s="76">
        <v>41.515716999999995</v>
      </c>
      <c r="G4" s="76">
        <v>46.310095000000004</v>
      </c>
      <c r="H4" s="76">
        <v>52.00573</v>
      </c>
      <c r="I4" s="76">
        <v>54.152799</v>
      </c>
      <c r="J4" s="76">
        <v>59.15654400000001</v>
      </c>
      <c r="K4" s="76">
        <v>59.082336000000005</v>
      </c>
      <c r="L4" s="76">
        <v>62.47099199999999</v>
      </c>
      <c r="M4" s="76">
        <v>59.990776000000004</v>
      </c>
      <c r="N4" s="76">
        <v>48.173657000000006</v>
      </c>
      <c r="O4" s="76">
        <v>45.24452501</v>
      </c>
      <c r="P4" s="76">
        <v>43.017784999999996</v>
      </c>
      <c r="Q4" s="76">
        <v>39.463297999999995</v>
      </c>
    </row>
    <row r="5" spans="1:17" ht="14.25" customHeight="1">
      <c r="A5" s="163" t="s">
        <v>134</v>
      </c>
      <c r="B5" s="58">
        <v>1.337958</v>
      </c>
      <c r="C5" s="76">
        <v>1.20847</v>
      </c>
      <c r="D5" s="76">
        <v>0.933361</v>
      </c>
      <c r="E5" s="76">
        <v>3.0948489999999995</v>
      </c>
      <c r="F5" s="76">
        <v>3.2186120000000003</v>
      </c>
      <c r="G5" s="76">
        <v>4.880299</v>
      </c>
      <c r="H5" s="76">
        <v>8.576668</v>
      </c>
      <c r="I5" s="76">
        <v>8.860913</v>
      </c>
      <c r="J5" s="76">
        <v>9.380284999999997</v>
      </c>
      <c r="K5" s="76">
        <v>11.673649000000001</v>
      </c>
      <c r="L5" s="76">
        <v>10.670705000000002</v>
      </c>
      <c r="M5" s="76">
        <v>17.839668000000003</v>
      </c>
      <c r="N5" s="76">
        <v>15.923731000000005</v>
      </c>
      <c r="O5" s="76">
        <v>22.265661025000004</v>
      </c>
      <c r="P5" s="76">
        <v>26.03242999999999</v>
      </c>
      <c r="Q5" s="76">
        <v>28.87205</v>
      </c>
    </row>
    <row r="6" spans="1:17" ht="12.75">
      <c r="A6" s="161" t="s">
        <v>26</v>
      </c>
      <c r="B6" s="58">
        <v>0.987092</v>
      </c>
      <c r="C6" s="76">
        <v>0.8512460000000001</v>
      </c>
      <c r="D6" s="76">
        <v>0.38148000000000004</v>
      </c>
      <c r="E6" s="76">
        <v>1.103365</v>
      </c>
      <c r="F6" s="76">
        <v>0.8757999999999999</v>
      </c>
      <c r="G6" s="76">
        <v>1.346687</v>
      </c>
      <c r="H6" s="76">
        <v>1.56105</v>
      </c>
      <c r="I6" s="76">
        <v>1.490377</v>
      </c>
      <c r="J6" s="76">
        <v>1.3261570000000003</v>
      </c>
      <c r="K6" s="76">
        <v>1.697925</v>
      </c>
      <c r="L6" s="76">
        <v>1.7506090000000003</v>
      </c>
      <c r="M6" s="76">
        <v>5.4167640000000015</v>
      </c>
      <c r="N6" s="76">
        <v>4.496448000000001</v>
      </c>
      <c r="O6" s="76">
        <v>4.711960905000001</v>
      </c>
      <c r="P6" s="76">
        <v>4.205431999999999</v>
      </c>
      <c r="Q6" s="76">
        <v>4.9660660000000005</v>
      </c>
    </row>
    <row r="7" spans="1:17" ht="12.75">
      <c r="A7" s="161" t="s">
        <v>144</v>
      </c>
      <c r="B7" s="58">
        <v>2.9271619999999996</v>
      </c>
      <c r="C7" s="76">
        <v>3.3400790000000002</v>
      </c>
      <c r="D7" s="76">
        <v>4.079924</v>
      </c>
      <c r="E7" s="76">
        <v>4.322431</v>
      </c>
      <c r="F7" s="76">
        <v>7.580825</v>
      </c>
      <c r="G7" s="76">
        <v>6.936709</v>
      </c>
      <c r="H7" s="76">
        <v>7.097377000000001</v>
      </c>
      <c r="I7" s="76">
        <v>9.78569</v>
      </c>
      <c r="J7" s="76">
        <v>10.005451999999998</v>
      </c>
      <c r="K7" s="76">
        <v>16.763411</v>
      </c>
      <c r="L7" s="76">
        <v>13.275357999999994</v>
      </c>
      <c r="M7" s="76">
        <v>10.673192999999996</v>
      </c>
      <c r="N7" s="76">
        <v>10.765310999999999</v>
      </c>
      <c r="O7" s="76">
        <v>12.212324753999999</v>
      </c>
      <c r="P7" s="76">
        <v>10.064892</v>
      </c>
      <c r="Q7" s="76">
        <v>10.614292000000003</v>
      </c>
    </row>
    <row r="8" spans="1:17" ht="12.75">
      <c r="A8" s="162" t="s">
        <v>145</v>
      </c>
      <c r="B8" s="105">
        <f aca="true" t="shared" si="0" ref="B8:I8">((B3+B4-B5+B6+B7)/1000)*1000</f>
        <v>37.715688</v>
      </c>
      <c r="C8" s="105">
        <f t="shared" si="0"/>
        <v>42.84706700000001</v>
      </c>
      <c r="D8" s="105">
        <f t="shared" si="0"/>
        <v>54.21061000000001</v>
      </c>
      <c r="E8" s="105">
        <f t="shared" si="0"/>
        <v>60.274867</v>
      </c>
      <c r="F8" s="105">
        <f t="shared" si="0"/>
        <v>67.488795</v>
      </c>
      <c r="G8" s="105">
        <f t="shared" si="0"/>
        <v>73.162654</v>
      </c>
      <c r="H8" s="105">
        <f t="shared" si="0"/>
        <v>78.39137199999999</v>
      </c>
      <c r="I8" s="105">
        <f t="shared" si="0"/>
        <v>85.89621</v>
      </c>
      <c r="J8" s="105">
        <v>92.830554</v>
      </c>
      <c r="K8" s="105">
        <v>100.32931400000001</v>
      </c>
      <c r="L8" s="105">
        <v>99.83904799999998</v>
      </c>
      <c r="M8" s="105">
        <v>91.07595400000001</v>
      </c>
      <c r="N8" s="105">
        <v>79.50639999999999</v>
      </c>
      <c r="O8" s="105">
        <v>80.55222510600001</v>
      </c>
      <c r="P8" s="105">
        <v>74.91383699999999</v>
      </c>
      <c r="Q8" s="105">
        <v>76.14519400000002</v>
      </c>
    </row>
    <row r="9" spans="2:9" ht="12.75">
      <c r="B9" s="28"/>
      <c r="C9" s="44"/>
      <c r="D9" s="44"/>
      <c r="E9" s="44"/>
      <c r="F9" s="44"/>
      <c r="G9" s="44"/>
      <c r="H9" s="44"/>
      <c r="I9" s="44"/>
    </row>
  </sheetData>
  <sheetProtection/>
  <mergeCells count="2">
    <mergeCell ref="H1:I1"/>
    <mergeCell ref="N1:P1"/>
  </mergeCells>
  <hyperlinks>
    <hyperlink ref="N1" location="Tartalom!A1" display="Vissza a tartalomjegyzékre"/>
  </hyperlinks>
  <printOptions/>
  <pageMargins left="0.5118110236220472" right="0.2362204724409449" top="0.984251968503937" bottom="0.984251968503937" header="0.5118110236220472" footer="0.5118110236220472"/>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BE14"/>
  <sheetViews>
    <sheetView zoomScalePageLayoutView="0" workbookViewId="0" topLeftCell="A1">
      <pane xSplit="1" ySplit="2" topLeftCell="AV3" activePane="bottomRight" state="frozen"/>
      <selection pane="topLeft" activeCell="A1" sqref="A1"/>
      <selection pane="topRight" activeCell="C1" sqref="C1"/>
      <selection pane="bottomLeft" activeCell="A4" sqref="A4"/>
      <selection pane="bottomRight" activeCell="BH7" sqref="BH7"/>
    </sheetView>
  </sheetViews>
  <sheetFormatPr defaultColWidth="9.140625" defaultRowHeight="12.75" outlineLevelCol="1"/>
  <cols>
    <col min="1" max="1" width="38.28125" style="18" customWidth="1"/>
    <col min="2" max="2" width="10.00390625" style="18" hidden="1" customWidth="1" outlineLevel="1"/>
    <col min="3" max="3" width="9.7109375" style="18" hidden="1" customWidth="1" outlineLevel="1"/>
    <col min="4" max="4" width="12.28125" style="18" hidden="1" customWidth="1" outlineLevel="1"/>
    <col min="5" max="5" width="11.8515625" style="18" customWidth="1" collapsed="1"/>
    <col min="6" max="6" width="10.421875" style="18" hidden="1" customWidth="1" outlineLevel="1"/>
    <col min="7" max="7" width="10.140625" style="18" hidden="1" customWidth="1" outlineLevel="1"/>
    <col min="8" max="8" width="12.28125" style="18" hidden="1" customWidth="1" outlineLevel="1"/>
    <col min="9" max="9" width="11.8515625" style="18" customWidth="1" collapsed="1"/>
    <col min="10" max="10" width="10.8515625" style="18" hidden="1" customWidth="1" outlineLevel="1"/>
    <col min="11" max="11" width="10.00390625" style="18" hidden="1" customWidth="1" outlineLevel="1"/>
    <col min="12" max="12" width="12.00390625" style="18" hidden="1" customWidth="1" outlineLevel="1"/>
    <col min="13" max="13" width="11.7109375" style="18" customWidth="1" collapsed="1"/>
    <col min="14" max="14" width="12.28125" style="18" hidden="1" customWidth="1" outlineLevel="1"/>
    <col min="15" max="15" width="9.57421875" style="18" hidden="1" customWidth="1" outlineLevel="1"/>
    <col min="16" max="16" width="12.28125" style="18" hidden="1" customWidth="1" outlineLevel="1"/>
    <col min="17" max="17" width="11.7109375" style="18" customWidth="1" collapsed="1"/>
    <col min="18" max="18" width="10.8515625" style="18" hidden="1" customWidth="1" outlineLevel="1"/>
    <col min="19" max="20" width="12.28125" style="18" hidden="1" customWidth="1" outlineLevel="1"/>
    <col min="21" max="21" width="11.8515625" style="18" customWidth="1" collapsed="1"/>
    <col min="22" max="24" width="12.28125" style="18" hidden="1" customWidth="1" outlineLevel="1"/>
    <col min="25" max="25" width="11.7109375" style="18" customWidth="1" collapsed="1"/>
    <col min="26" max="26" width="12.28125" style="18" hidden="1" customWidth="1" outlineLevel="1"/>
    <col min="27" max="27" width="10.28125" style="18" hidden="1" customWidth="1" outlineLevel="1"/>
    <col min="28" max="28" width="12.28125" style="18" hidden="1" customWidth="1" outlineLevel="1"/>
    <col min="29" max="29" width="11.8515625" style="18" customWidth="1" collapsed="1"/>
    <col min="30" max="30" width="11.140625" style="18" hidden="1" customWidth="1" outlineLevel="1"/>
    <col min="31" max="31" width="10.28125" style="18" hidden="1" customWidth="1" outlineLevel="1"/>
    <col min="32" max="32" width="11.57421875" style="18" hidden="1" customWidth="1" outlineLevel="1"/>
    <col min="33" max="33" width="11.57421875" style="18" bestFit="1" customWidth="1" collapsed="1"/>
    <col min="34" max="34" width="10.140625" style="18" customWidth="1"/>
    <col min="35" max="38" width="9.140625" style="18" customWidth="1"/>
    <col min="39" max="39" width="10.421875" style="18" customWidth="1"/>
    <col min="40" max="42" width="10.140625" style="18" customWidth="1"/>
    <col min="43" max="43" width="9.140625" style="18" customWidth="1"/>
    <col min="44" max="47" width="10.421875" style="18" customWidth="1"/>
    <col min="48" max="52" width="9.8515625" style="18" customWidth="1"/>
    <col min="53" max="53" width="9.7109375" style="18" customWidth="1"/>
    <col min="54" max="54" width="10.57421875" style="18" customWidth="1"/>
    <col min="55" max="55" width="9.140625" style="18" customWidth="1"/>
    <col min="56" max="57" width="10.28125" style="18" customWidth="1"/>
    <col min="58" max="16384" width="9.140625" style="18" customWidth="1"/>
  </cols>
  <sheetData>
    <row r="1" spans="1:52" ht="69" customHeight="1">
      <c r="A1" s="62" t="s">
        <v>500</v>
      </c>
      <c r="B1" s="164"/>
      <c r="C1" s="165"/>
      <c r="D1" s="165"/>
      <c r="E1" s="165"/>
      <c r="F1" s="165"/>
      <c r="G1" s="617"/>
      <c r="H1" s="617"/>
      <c r="I1" s="617"/>
      <c r="J1" s="617"/>
      <c r="K1" s="617"/>
      <c r="L1" s="165"/>
      <c r="M1" s="165"/>
      <c r="N1" s="165"/>
      <c r="O1" s="165"/>
      <c r="P1" s="165"/>
      <c r="AG1" s="616"/>
      <c r="AH1" s="616"/>
      <c r="AK1" s="131"/>
      <c r="AL1" s="131"/>
      <c r="AZ1" s="221" t="s">
        <v>44</v>
      </c>
    </row>
    <row r="2" spans="1:57" ht="40.5" customHeight="1">
      <c r="A2" s="54" t="s">
        <v>2</v>
      </c>
      <c r="B2" s="54" t="s">
        <v>105</v>
      </c>
      <c r="C2" s="54" t="s">
        <v>251</v>
      </c>
      <c r="D2" s="54" t="s">
        <v>252</v>
      </c>
      <c r="E2" s="54" t="s">
        <v>253</v>
      </c>
      <c r="F2" s="54" t="s">
        <v>214</v>
      </c>
      <c r="G2" s="54" t="s">
        <v>215</v>
      </c>
      <c r="H2" s="54" t="s">
        <v>216</v>
      </c>
      <c r="I2" s="54" t="s">
        <v>217</v>
      </c>
      <c r="J2" s="54" t="s">
        <v>229</v>
      </c>
      <c r="K2" s="54" t="s">
        <v>230</v>
      </c>
      <c r="L2" s="54" t="s">
        <v>231</v>
      </c>
      <c r="M2" s="54" t="s">
        <v>232</v>
      </c>
      <c r="N2" s="54" t="s">
        <v>233</v>
      </c>
      <c r="O2" s="54" t="s">
        <v>234</v>
      </c>
      <c r="P2" s="54" t="s">
        <v>235</v>
      </c>
      <c r="Q2" s="54" t="s">
        <v>236</v>
      </c>
      <c r="R2" s="54" t="s">
        <v>237</v>
      </c>
      <c r="S2" s="54" t="s">
        <v>238</v>
      </c>
      <c r="T2" s="54" t="s">
        <v>239</v>
      </c>
      <c r="U2" s="54" t="s">
        <v>240</v>
      </c>
      <c r="V2" s="54" t="s">
        <v>241</v>
      </c>
      <c r="W2" s="54" t="s">
        <v>242</v>
      </c>
      <c r="X2" s="54" t="s">
        <v>243</v>
      </c>
      <c r="Y2" s="54" t="s">
        <v>244</v>
      </c>
      <c r="Z2" s="54" t="s">
        <v>245</v>
      </c>
      <c r="AA2" s="54" t="s">
        <v>246</v>
      </c>
      <c r="AB2" s="54" t="s">
        <v>247</v>
      </c>
      <c r="AC2" s="54" t="s">
        <v>248</v>
      </c>
      <c r="AD2" s="54" t="s">
        <v>249</v>
      </c>
      <c r="AE2" s="54" t="s">
        <v>250</v>
      </c>
      <c r="AF2" s="54" t="s">
        <v>358</v>
      </c>
      <c r="AG2" s="54" t="s">
        <v>375</v>
      </c>
      <c r="AH2" s="54" t="s">
        <v>418</v>
      </c>
      <c r="AI2" s="54" t="s">
        <v>486</v>
      </c>
      <c r="AJ2" s="54" t="s">
        <v>504</v>
      </c>
      <c r="AK2" s="475" t="s">
        <v>537</v>
      </c>
      <c r="AL2" s="54" t="s">
        <v>544</v>
      </c>
      <c r="AM2" s="54" t="s">
        <v>713</v>
      </c>
      <c r="AN2" s="54" t="s">
        <v>714</v>
      </c>
      <c r="AO2" s="54" t="s">
        <v>712</v>
      </c>
      <c r="AP2" s="54" t="s">
        <v>614</v>
      </c>
      <c r="AQ2" s="54" t="s">
        <v>629</v>
      </c>
      <c r="AR2" s="577" t="s">
        <v>711</v>
      </c>
      <c r="AS2" s="560" t="s">
        <v>661</v>
      </c>
      <c r="AT2" s="54" t="s">
        <v>670</v>
      </c>
      <c r="AU2" s="570" t="s">
        <v>687</v>
      </c>
      <c r="AV2" s="577" t="s">
        <v>710</v>
      </c>
      <c r="AW2" s="582" t="s">
        <v>740</v>
      </c>
      <c r="AX2" s="582" t="s">
        <v>734</v>
      </c>
      <c r="AY2" s="593" t="s">
        <v>762</v>
      </c>
      <c r="AZ2" s="595" t="s">
        <v>772</v>
      </c>
      <c r="BA2" s="598" t="s">
        <v>786</v>
      </c>
      <c r="BB2" s="601" t="s">
        <v>800</v>
      </c>
      <c r="BC2" s="606" t="s">
        <v>817</v>
      </c>
      <c r="BD2" s="611" t="s">
        <v>829</v>
      </c>
      <c r="BE2" s="613" t="s">
        <v>839</v>
      </c>
    </row>
    <row r="3" spans="1:57" ht="17.25" customHeight="1">
      <c r="A3" s="166" t="s">
        <v>90</v>
      </c>
      <c r="B3" s="319">
        <v>12.675740488099995</v>
      </c>
      <c r="C3" s="320">
        <v>26.280062758619998</v>
      </c>
      <c r="D3" s="320">
        <v>40.42483336384</v>
      </c>
      <c r="E3" s="320">
        <v>61.69255204884001</v>
      </c>
      <c r="F3" s="320">
        <v>4.503526</v>
      </c>
      <c r="G3" s="320">
        <v>48.710643</v>
      </c>
      <c r="H3" s="320">
        <v>46.54543199999999</v>
      </c>
      <c r="I3" s="320">
        <v>71.01195200000001</v>
      </c>
      <c r="J3" s="320">
        <v>16.099653000000004</v>
      </c>
      <c r="K3" s="320">
        <v>34.040797</v>
      </c>
      <c r="L3" s="320">
        <v>50.395236000000025</v>
      </c>
      <c r="M3" s="320">
        <v>77.06516100000002</v>
      </c>
      <c r="N3" s="320">
        <v>16.760464999999996</v>
      </c>
      <c r="O3" s="320">
        <v>36.989605</v>
      </c>
      <c r="P3" s="320">
        <v>56.17685700000003</v>
      </c>
      <c r="Q3" s="320">
        <v>83.17039200000002</v>
      </c>
      <c r="R3" s="320">
        <v>17.495922000000007</v>
      </c>
      <c r="S3" s="320">
        <v>37.89287799999999</v>
      </c>
      <c r="T3" s="320">
        <v>58.73111</v>
      </c>
      <c r="U3" s="320">
        <v>91.822395</v>
      </c>
      <c r="V3" s="320">
        <v>21.532908999999997</v>
      </c>
      <c r="W3" s="320">
        <v>43.322812</v>
      </c>
      <c r="X3" s="320">
        <v>64.633527</v>
      </c>
      <c r="Y3" s="321">
        <v>93.28289200000002</v>
      </c>
      <c r="Z3" s="319">
        <v>18.842087</v>
      </c>
      <c r="AA3" s="320">
        <v>42.107043999999995</v>
      </c>
      <c r="AB3" s="320">
        <v>66.48680499999999</v>
      </c>
      <c r="AC3" s="319">
        <v>100.26904599999999</v>
      </c>
      <c r="AD3" s="320">
        <v>23.544256999999995</v>
      </c>
      <c r="AE3" s="320">
        <v>50.789874</v>
      </c>
      <c r="AF3" s="320">
        <v>77.23697200000001</v>
      </c>
      <c r="AG3" s="320">
        <v>107.81975100000001</v>
      </c>
      <c r="AH3" s="320">
        <v>23.13159488</v>
      </c>
      <c r="AI3" s="320">
        <v>47.288163170000026</v>
      </c>
      <c r="AJ3" s="322">
        <v>68.73615599999997</v>
      </c>
      <c r="AK3" s="518">
        <v>96.30346299999998</v>
      </c>
      <c r="AL3" s="518">
        <v>17.433089000000006</v>
      </c>
      <c r="AM3" s="518">
        <v>37.68872999999999</v>
      </c>
      <c r="AN3" s="518">
        <v>56.029168999999996</v>
      </c>
      <c r="AO3" s="518">
        <v>83.668330539</v>
      </c>
      <c r="AP3" s="518">
        <v>16.624622999999996</v>
      </c>
      <c r="AQ3" s="518">
        <v>39.02566341799999</v>
      </c>
      <c r="AR3" s="518">
        <v>56.71814800000002</v>
      </c>
      <c r="AS3" s="518">
        <v>85.23710300000002</v>
      </c>
      <c r="AT3" s="518">
        <v>18.461618000000005</v>
      </c>
      <c r="AU3" s="518">
        <v>39.763684473</v>
      </c>
      <c r="AV3" s="518">
        <v>59.81660938499999</v>
      </c>
      <c r="AW3" s="518">
        <v>85.94999007099999</v>
      </c>
      <c r="AX3" s="518">
        <v>18.662238679000005</v>
      </c>
      <c r="AY3" s="518">
        <v>40.581560565000004</v>
      </c>
      <c r="AZ3" s="518">
        <v>60.609086323000014</v>
      </c>
      <c r="BA3" s="518">
        <v>89.09734950800001</v>
      </c>
      <c r="BB3" s="518">
        <v>20.584438562</v>
      </c>
      <c r="BC3" s="518">
        <v>45.24701638499999</v>
      </c>
      <c r="BD3" s="518">
        <v>65.22287713499999</v>
      </c>
      <c r="BE3" s="518">
        <v>96.88921294779998</v>
      </c>
    </row>
    <row r="4" spans="1:57" ht="25.5">
      <c r="A4" s="167" t="s">
        <v>104</v>
      </c>
      <c r="B4" s="330">
        <v>10.422514277000003</v>
      </c>
      <c r="C4" s="331">
        <v>22.708917122579994</v>
      </c>
      <c r="D4" s="331">
        <v>35.23993463518</v>
      </c>
      <c r="E4" s="331">
        <v>51.77630630499999</v>
      </c>
      <c r="F4" s="331">
        <v>3.7519669999999996</v>
      </c>
      <c r="G4" s="331">
        <v>43.45487699999999</v>
      </c>
      <c r="H4" s="331">
        <v>39.86189399999999</v>
      </c>
      <c r="I4" s="331">
        <v>58.015161000000006</v>
      </c>
      <c r="J4" s="331">
        <v>13.695503000000002</v>
      </c>
      <c r="K4" s="331">
        <v>29.038187999999987</v>
      </c>
      <c r="L4" s="331">
        <v>43.894245</v>
      </c>
      <c r="M4" s="331">
        <v>62.14052799999999</v>
      </c>
      <c r="N4" s="331">
        <v>14.189362000000006</v>
      </c>
      <c r="O4" s="331">
        <v>30.942328000000003</v>
      </c>
      <c r="P4" s="331">
        <v>47.29711</v>
      </c>
      <c r="Q4" s="331">
        <v>67.198272</v>
      </c>
      <c r="R4" s="331">
        <v>15.053548</v>
      </c>
      <c r="S4" s="331">
        <v>32.908745999999994</v>
      </c>
      <c r="T4" s="331">
        <v>50.53924</v>
      </c>
      <c r="U4" s="331">
        <v>72.829408</v>
      </c>
      <c r="V4" s="331">
        <v>17.314281</v>
      </c>
      <c r="W4" s="331">
        <v>36.658953000000004</v>
      </c>
      <c r="X4" s="331">
        <v>55.83714500000001</v>
      </c>
      <c r="Y4" s="332">
        <v>76.19604199999999</v>
      </c>
      <c r="Z4" s="330">
        <v>16.491152</v>
      </c>
      <c r="AA4" s="331">
        <v>32.51786799999999</v>
      </c>
      <c r="AB4" s="331">
        <v>51.85860999999999</v>
      </c>
      <c r="AC4" s="332">
        <v>76.08097900000001</v>
      </c>
      <c r="AD4" s="330">
        <v>18.456271</v>
      </c>
      <c r="AE4" s="330">
        <v>39.271354</v>
      </c>
      <c r="AF4" s="330">
        <v>59.398903999999995</v>
      </c>
      <c r="AG4" s="330">
        <v>83.936076</v>
      </c>
      <c r="AH4" s="330">
        <v>16.732176380000002</v>
      </c>
      <c r="AI4" s="330">
        <v>35.44450717100001</v>
      </c>
      <c r="AJ4" s="333">
        <v>54.369606999999995</v>
      </c>
      <c r="AK4" s="519">
        <v>76.63402</v>
      </c>
      <c r="AL4" s="519">
        <v>13.790001999999998</v>
      </c>
      <c r="AM4" s="519">
        <v>30.475540000000002</v>
      </c>
      <c r="AN4" s="519">
        <v>45.70078500000001</v>
      </c>
      <c r="AO4" s="519">
        <v>66.187007</v>
      </c>
      <c r="AP4" s="519">
        <v>13.847522000000001</v>
      </c>
      <c r="AQ4" s="519">
        <v>30.57906699999999</v>
      </c>
      <c r="AR4" s="519">
        <v>45.010876999999994</v>
      </c>
      <c r="AS4" s="519">
        <v>65.217792</v>
      </c>
      <c r="AT4" s="519">
        <v>13.573582000000002</v>
      </c>
      <c r="AU4" s="519">
        <v>29.056597999999997</v>
      </c>
      <c r="AV4" s="519">
        <v>42.734104882</v>
      </c>
      <c r="AW4" s="519">
        <v>62.75951688199999</v>
      </c>
      <c r="AX4" s="519">
        <v>13.902956750000003</v>
      </c>
      <c r="AY4" s="519">
        <v>29.896190999999998</v>
      </c>
      <c r="AZ4" s="519">
        <v>46.18552749999999</v>
      </c>
      <c r="BA4" s="519">
        <v>69.57380500000001</v>
      </c>
      <c r="BB4" s="519">
        <v>15.7912445</v>
      </c>
      <c r="BC4" s="519">
        <v>32.640289999999986</v>
      </c>
      <c r="BD4" s="519">
        <v>49.52913224999999</v>
      </c>
      <c r="BE4" s="519">
        <v>76.93738699999999</v>
      </c>
    </row>
    <row r="5" spans="1:57" ht="12.75">
      <c r="A5" s="168" t="s">
        <v>25</v>
      </c>
      <c r="B5" s="323">
        <v>3.6026507350000005</v>
      </c>
      <c r="C5" s="324">
        <v>7.527467716060004</v>
      </c>
      <c r="D5" s="324">
        <v>11.498182712930001</v>
      </c>
      <c r="E5" s="324">
        <v>19.775124863</v>
      </c>
      <c r="F5" s="324">
        <v>1.3912470000000001</v>
      </c>
      <c r="G5" s="324">
        <v>14.93221</v>
      </c>
      <c r="H5" s="324">
        <v>13.114795999999998</v>
      </c>
      <c r="I5" s="324">
        <v>20.580559</v>
      </c>
      <c r="J5" s="324">
        <v>5.015447</v>
      </c>
      <c r="K5" s="324">
        <v>9.789266999999999</v>
      </c>
      <c r="L5" s="324">
        <v>14.386482000000008</v>
      </c>
      <c r="M5" s="324">
        <v>21.556479000000003</v>
      </c>
      <c r="N5" s="324">
        <v>5.210804000000001</v>
      </c>
      <c r="O5" s="324">
        <v>10.18487</v>
      </c>
      <c r="P5" s="324">
        <v>15.134424</v>
      </c>
      <c r="Q5" s="324">
        <v>24.382078000000007</v>
      </c>
      <c r="R5" s="324">
        <v>5.548341</v>
      </c>
      <c r="S5" s="324">
        <v>11.549541999999997</v>
      </c>
      <c r="T5" s="324">
        <v>17.721356000000004</v>
      </c>
      <c r="U5" s="324">
        <v>27.46722100000001</v>
      </c>
      <c r="V5" s="324">
        <v>6.475342</v>
      </c>
      <c r="W5" s="324">
        <v>13.203899999999999</v>
      </c>
      <c r="X5" s="324">
        <v>19.835</v>
      </c>
      <c r="Y5" s="325">
        <v>28.827527999999997</v>
      </c>
      <c r="Z5" s="323">
        <v>6.2335780000000005</v>
      </c>
      <c r="AA5" s="324">
        <v>13.315601999999998</v>
      </c>
      <c r="AB5" s="324">
        <v>20.367821999999997</v>
      </c>
      <c r="AC5" s="325">
        <v>31.551807999999998</v>
      </c>
      <c r="AD5" s="323">
        <v>7.175680000000001</v>
      </c>
      <c r="AE5" s="323">
        <v>14.654626000000004</v>
      </c>
      <c r="AF5" s="323">
        <v>21.411766</v>
      </c>
      <c r="AG5" s="323">
        <v>31.309493000000003</v>
      </c>
      <c r="AH5" s="323">
        <v>5.951284823999999</v>
      </c>
      <c r="AI5" s="323">
        <v>12.87889247</v>
      </c>
      <c r="AJ5" s="326">
        <v>20.011772000000004</v>
      </c>
      <c r="AK5" s="520">
        <v>28.826335999999994</v>
      </c>
      <c r="AL5" s="520">
        <v>4.505354999999999</v>
      </c>
      <c r="AM5" s="520">
        <v>11.510339999999998</v>
      </c>
      <c r="AN5" s="520">
        <v>18.018601999999994</v>
      </c>
      <c r="AO5" s="520">
        <v>28.331690000000002</v>
      </c>
      <c r="AP5" s="520">
        <v>4.913318999999998</v>
      </c>
      <c r="AQ5" s="520">
        <v>12.626347999999997</v>
      </c>
      <c r="AR5" s="520">
        <v>20.423209</v>
      </c>
      <c r="AS5" s="520">
        <v>31.929060000000007</v>
      </c>
      <c r="AT5" s="520">
        <v>9.407907999999997</v>
      </c>
      <c r="AU5" s="520">
        <v>17.585239999999995</v>
      </c>
      <c r="AV5" s="520">
        <v>25.739791881999995</v>
      </c>
      <c r="AW5" s="520">
        <v>41.10519488199999</v>
      </c>
      <c r="AX5" s="520">
        <v>10.674517</v>
      </c>
      <c r="AY5" s="520">
        <v>21.182911999999998</v>
      </c>
      <c r="AZ5" s="520">
        <v>31.935272249999997</v>
      </c>
      <c r="BA5" s="520">
        <v>49.416216000000006</v>
      </c>
      <c r="BB5" s="520">
        <v>12.14119175</v>
      </c>
      <c r="BC5" s="520">
        <v>23.917616000000002</v>
      </c>
      <c r="BD5" s="520">
        <v>36.60220125000001</v>
      </c>
      <c r="BE5" s="520">
        <v>62.29231099999999</v>
      </c>
    </row>
    <row r="6" spans="1:57" ht="12.75">
      <c r="A6" s="168" t="s">
        <v>96</v>
      </c>
      <c r="B6" s="323">
        <v>7.298361126000003</v>
      </c>
      <c r="C6" s="324">
        <v>15.833472152519999</v>
      </c>
      <c r="D6" s="324">
        <v>24.66520129570001</v>
      </c>
      <c r="E6" s="324">
        <v>34.290954837000015</v>
      </c>
      <c r="F6" s="324">
        <v>2.576557</v>
      </c>
      <c r="G6" s="324">
        <v>29.575082</v>
      </c>
      <c r="H6" s="324">
        <v>28.46477</v>
      </c>
      <c r="I6" s="324">
        <v>39.389911999999995</v>
      </c>
      <c r="J6" s="324">
        <v>9.858907999999998</v>
      </c>
      <c r="K6" s="324">
        <v>21.031830000000003</v>
      </c>
      <c r="L6" s="324">
        <v>31.695987000000006</v>
      </c>
      <c r="M6" s="324">
        <v>43.91786099999999</v>
      </c>
      <c r="N6" s="324">
        <v>10.522399000000002</v>
      </c>
      <c r="O6" s="324">
        <v>23.15017100000001</v>
      </c>
      <c r="P6" s="324">
        <v>35.252038</v>
      </c>
      <c r="Q6" s="324">
        <v>49.44020599999999</v>
      </c>
      <c r="R6" s="324">
        <v>11.389062</v>
      </c>
      <c r="S6" s="324">
        <v>24.753198000000005</v>
      </c>
      <c r="T6" s="324">
        <v>37.719176000000004</v>
      </c>
      <c r="U6" s="324">
        <v>51.656799</v>
      </c>
      <c r="V6" s="324">
        <v>12.791321000000002</v>
      </c>
      <c r="W6" s="324">
        <v>27.209463999999997</v>
      </c>
      <c r="X6" s="324">
        <v>41.38775099999999</v>
      </c>
      <c r="Y6" s="325">
        <v>54.70513600000001</v>
      </c>
      <c r="Z6" s="323">
        <v>11.939238</v>
      </c>
      <c r="AA6" s="324">
        <v>26.256576000000003</v>
      </c>
      <c r="AB6" s="324">
        <v>40.395406</v>
      </c>
      <c r="AC6" s="325">
        <v>55.30968</v>
      </c>
      <c r="AD6" s="323">
        <v>13.244042000000006</v>
      </c>
      <c r="AE6" s="323">
        <v>28.682930000000002</v>
      </c>
      <c r="AF6" s="323">
        <v>43.854904000000005</v>
      </c>
      <c r="AG6" s="323">
        <v>60.683409</v>
      </c>
      <c r="AH6" s="323">
        <v>12.845737355999995</v>
      </c>
      <c r="AI6" s="323">
        <v>27.384690789000015</v>
      </c>
      <c r="AJ6" s="326">
        <v>41.95115100000002</v>
      </c>
      <c r="AK6" s="520">
        <v>57.23460300000001</v>
      </c>
      <c r="AL6" s="520">
        <v>10.161334000000002</v>
      </c>
      <c r="AM6" s="520">
        <v>22.190326000000006</v>
      </c>
      <c r="AN6" s="520">
        <v>33.60770300000001</v>
      </c>
      <c r="AO6" s="520">
        <v>45.698737</v>
      </c>
      <c r="AP6" s="520">
        <v>9.636119</v>
      </c>
      <c r="AQ6" s="520">
        <v>20.971855000000005</v>
      </c>
      <c r="AR6" s="520">
        <v>31.475139</v>
      </c>
      <c r="AS6" s="520">
        <v>42.995928</v>
      </c>
      <c r="AT6" s="520">
        <v>9.330903000000001</v>
      </c>
      <c r="AU6" s="520">
        <v>19.994493</v>
      </c>
      <c r="AV6" s="520">
        <v>29.811567999999998</v>
      </c>
      <c r="AW6" s="520">
        <v>40.459125</v>
      </c>
      <c r="AX6" s="520">
        <v>8.03869475</v>
      </c>
      <c r="AY6" s="520">
        <v>17.525201999999997</v>
      </c>
      <c r="AZ6" s="520">
        <v>26.994393249999995</v>
      </c>
      <c r="BA6" s="520">
        <v>37.60503299999999</v>
      </c>
      <c r="BB6" s="520">
        <v>8.555526999999998</v>
      </c>
      <c r="BC6" s="520">
        <v>18.121993999999997</v>
      </c>
      <c r="BD6" s="520">
        <v>27.61826825</v>
      </c>
      <c r="BE6" s="520">
        <v>38.038522</v>
      </c>
    </row>
    <row r="7" spans="1:57" ht="12.75">
      <c r="A7" s="168" t="s">
        <v>97</v>
      </c>
      <c r="B7" s="323">
        <v>0.508178834</v>
      </c>
      <c r="C7" s="324">
        <v>0.8921423639999998</v>
      </c>
      <c r="D7" s="324">
        <v>1.1476401728999999</v>
      </c>
      <c r="E7" s="324">
        <v>2.8429296419999996</v>
      </c>
      <c r="F7" s="324">
        <v>0.26656</v>
      </c>
      <c r="G7" s="324">
        <v>1.4823669999999998</v>
      </c>
      <c r="H7" s="324">
        <v>2.433603</v>
      </c>
      <c r="I7" s="324">
        <v>2.775316</v>
      </c>
      <c r="J7" s="324">
        <v>1.43536</v>
      </c>
      <c r="K7" s="324">
        <v>2.293971</v>
      </c>
      <c r="L7" s="324">
        <v>2.9945449999999996</v>
      </c>
      <c r="M7" s="324">
        <v>4.600847999999999</v>
      </c>
      <c r="N7" s="324">
        <v>1.7538719999999999</v>
      </c>
      <c r="O7" s="324">
        <v>3.0412</v>
      </c>
      <c r="P7" s="324">
        <v>4.0264299999999995</v>
      </c>
      <c r="Q7" s="324">
        <v>8.092057</v>
      </c>
      <c r="R7" s="324">
        <v>2.1276570000000006</v>
      </c>
      <c r="S7" s="324">
        <v>3.958556999999999</v>
      </c>
      <c r="T7" s="324">
        <v>5.7739590000000005</v>
      </c>
      <c r="U7" s="324">
        <v>7.667946000000001</v>
      </c>
      <c r="V7" s="324">
        <v>2.074575</v>
      </c>
      <c r="W7" s="324">
        <v>4.118934</v>
      </c>
      <c r="X7" s="324">
        <v>5.966405</v>
      </c>
      <c r="Y7" s="325">
        <v>8.287552999999997</v>
      </c>
      <c r="Z7" s="323">
        <v>1.56803</v>
      </c>
      <c r="AA7" s="324">
        <v>7.4755850000000015</v>
      </c>
      <c r="AB7" s="324">
        <v>9.775001000000001</v>
      </c>
      <c r="AC7" s="325">
        <v>12.093272000000002</v>
      </c>
      <c r="AD7" s="323">
        <v>2.5974720000000007</v>
      </c>
      <c r="AE7" s="323">
        <v>5.01326</v>
      </c>
      <c r="AF7" s="323">
        <v>7.128392999999998</v>
      </c>
      <c r="AG7" s="323">
        <v>9.657307999999999</v>
      </c>
      <c r="AH7" s="323">
        <v>2.561754</v>
      </c>
      <c r="AI7" s="323">
        <v>7.429802</v>
      </c>
      <c r="AJ7" s="326">
        <v>11.219962999999998</v>
      </c>
      <c r="AK7" s="520">
        <v>15.712465000000003</v>
      </c>
      <c r="AL7" s="520">
        <v>1.7503330000000006</v>
      </c>
      <c r="AM7" s="520">
        <v>5.569243</v>
      </c>
      <c r="AN7" s="520">
        <v>8.903264000000002</v>
      </c>
      <c r="AO7" s="520">
        <v>12.949577999999999</v>
      </c>
      <c r="AP7" s="520">
        <v>1.4544910000000002</v>
      </c>
      <c r="AQ7" s="520">
        <v>4.699412999999999</v>
      </c>
      <c r="AR7" s="520">
        <v>11.093256</v>
      </c>
      <c r="AS7" s="520">
        <v>14.197238</v>
      </c>
      <c r="AT7" s="520">
        <v>5.770153999999997</v>
      </c>
      <c r="AU7" s="520">
        <v>10.059947999999999</v>
      </c>
      <c r="AV7" s="520">
        <v>15.406778</v>
      </c>
      <c r="AW7" s="520">
        <v>22.794252999999998</v>
      </c>
      <c r="AX7" s="520">
        <v>5.7887025</v>
      </c>
      <c r="AY7" s="520">
        <v>11.203844</v>
      </c>
      <c r="AZ7" s="520">
        <v>16.24454125</v>
      </c>
      <c r="BA7" s="520">
        <v>23.408293</v>
      </c>
      <c r="BB7" s="520">
        <v>6.080800000000001</v>
      </c>
      <c r="BC7" s="520">
        <v>12.176366000000003</v>
      </c>
      <c r="BD7" s="520">
        <v>18.472310750000005</v>
      </c>
      <c r="BE7" s="520">
        <v>28.642513000000005</v>
      </c>
    </row>
    <row r="8" spans="1:57" ht="12.75">
      <c r="A8" s="168" t="s">
        <v>26</v>
      </c>
      <c r="B8" s="327">
        <v>0.029681250999999995</v>
      </c>
      <c r="C8" s="327">
        <v>0.24011961799999995</v>
      </c>
      <c r="D8" s="327">
        <v>0.22419080044999998</v>
      </c>
      <c r="E8" s="327">
        <v>0.5531562490000002</v>
      </c>
      <c r="F8" s="327">
        <v>0.050723</v>
      </c>
      <c r="G8" s="327">
        <v>0.429952</v>
      </c>
      <c r="H8" s="327">
        <v>0.7159310000000001</v>
      </c>
      <c r="I8" s="327">
        <v>0.820006</v>
      </c>
      <c r="J8" s="327">
        <v>0.25650799999999996</v>
      </c>
      <c r="K8" s="327">
        <v>0.511062</v>
      </c>
      <c r="L8" s="327">
        <v>0.8063210000000003</v>
      </c>
      <c r="M8" s="327">
        <v>1.267036</v>
      </c>
      <c r="N8" s="327">
        <v>0.210031</v>
      </c>
      <c r="O8" s="327">
        <v>0.6484869999999997</v>
      </c>
      <c r="P8" s="327">
        <v>0.9370779999999999</v>
      </c>
      <c r="Q8" s="327">
        <v>1.468045</v>
      </c>
      <c r="R8" s="327">
        <v>0.24380200000000002</v>
      </c>
      <c r="S8" s="327">
        <v>0.564563</v>
      </c>
      <c r="T8" s="327">
        <v>0.8726669999999997</v>
      </c>
      <c r="U8" s="327">
        <v>1.3733339999999998</v>
      </c>
      <c r="V8" s="327">
        <v>0.122193</v>
      </c>
      <c r="W8" s="327">
        <v>0.36452299999999993</v>
      </c>
      <c r="X8" s="327">
        <v>0.580799</v>
      </c>
      <c r="Y8" s="327">
        <v>0.9509310000000002</v>
      </c>
      <c r="Z8" s="327">
        <v>-0.11363400000000003</v>
      </c>
      <c r="AA8" s="327">
        <v>0.42127500000000007</v>
      </c>
      <c r="AB8" s="327">
        <v>0.870383</v>
      </c>
      <c r="AC8" s="327">
        <v>1.312763</v>
      </c>
      <c r="AD8" s="327">
        <v>0.6340210000000001</v>
      </c>
      <c r="AE8" s="327">
        <v>0.947058</v>
      </c>
      <c r="AF8" s="327">
        <v>1.260627</v>
      </c>
      <c r="AG8" s="327">
        <v>1.600482</v>
      </c>
      <c r="AH8" s="327">
        <v>0.4969082</v>
      </c>
      <c r="AI8" s="328">
        <v>2.6107259119999995</v>
      </c>
      <c r="AJ8" s="329">
        <v>3.6266469999999997</v>
      </c>
      <c r="AK8" s="520">
        <v>6.285546</v>
      </c>
      <c r="AL8" s="520">
        <v>0.8736459999999999</v>
      </c>
      <c r="AM8" s="520">
        <v>2.3441170000000002</v>
      </c>
      <c r="AN8" s="520">
        <v>2.977744</v>
      </c>
      <c r="AO8" s="520">
        <v>5.106158000000001</v>
      </c>
      <c r="AP8" s="520">
        <v>0.7525749999999999</v>
      </c>
      <c r="AQ8" s="520">
        <v>1.680277</v>
      </c>
      <c r="AR8" s="520">
        <v>4.205785</v>
      </c>
      <c r="AS8" s="520">
        <v>4.490042000000001</v>
      </c>
      <c r="AT8" s="520">
        <v>0.604925</v>
      </c>
      <c r="AU8" s="520">
        <v>1.536813</v>
      </c>
      <c r="AV8" s="520">
        <v>2.589523</v>
      </c>
      <c r="AW8" s="520">
        <v>3.9894499999999997</v>
      </c>
      <c r="AX8" s="520">
        <v>0.9784475000000001</v>
      </c>
      <c r="AY8" s="520">
        <v>2.391921</v>
      </c>
      <c r="AZ8" s="520">
        <v>3.5004032499999997</v>
      </c>
      <c r="BA8" s="520">
        <v>5.960849</v>
      </c>
      <c r="BB8" s="520">
        <v>1.17532575</v>
      </c>
      <c r="BC8" s="520">
        <v>2.7770459999999995</v>
      </c>
      <c r="BD8" s="520">
        <v>3.780973499999999</v>
      </c>
      <c r="BE8" s="520">
        <v>5.249066999999999</v>
      </c>
    </row>
    <row r="9" spans="1:49" ht="12.75" customHeight="1">
      <c r="A9" s="169"/>
      <c r="B9" s="169"/>
      <c r="C9" s="169"/>
      <c r="D9" s="169"/>
      <c r="E9" s="169"/>
      <c r="F9" s="169"/>
      <c r="G9" s="169"/>
      <c r="H9" s="169"/>
      <c r="I9" s="169"/>
      <c r="J9" s="169"/>
      <c r="K9" s="169"/>
      <c r="L9" s="169"/>
      <c r="M9" s="169"/>
      <c r="N9" s="169"/>
      <c r="O9" s="169"/>
      <c r="P9" s="169"/>
      <c r="Q9" s="169"/>
      <c r="R9" s="169"/>
      <c r="S9" s="169"/>
      <c r="T9" s="169"/>
      <c r="U9" s="169"/>
      <c r="V9" s="169"/>
      <c r="W9" s="169"/>
      <c r="X9" s="169"/>
      <c r="Y9" s="169"/>
      <c r="AD9" s="170"/>
      <c r="AG9" s="91"/>
      <c r="AT9" s="28"/>
      <c r="AU9" s="28"/>
      <c r="AV9" s="28"/>
      <c r="AW9" s="28"/>
    </row>
    <row r="10" spans="32:49" ht="12.75">
      <c r="AF10" s="170"/>
      <c r="AG10" s="170"/>
      <c r="AT10" s="28"/>
      <c r="AU10" s="28"/>
      <c r="AV10" s="28"/>
      <c r="AW10" s="28"/>
    </row>
    <row r="11" spans="32:33" ht="12.75">
      <c r="AF11" s="170"/>
      <c r="AG11" s="170"/>
    </row>
    <row r="12" spans="32:33" ht="12.75">
      <c r="AF12" s="170"/>
      <c r="AG12" s="170"/>
    </row>
    <row r="13" spans="32:33" ht="12.75">
      <c r="AF13" s="170"/>
      <c r="AG13" s="170"/>
    </row>
    <row r="14" spans="32:33" ht="12.75">
      <c r="AF14" s="170"/>
      <c r="AG14" s="170"/>
    </row>
  </sheetData>
  <sheetProtection/>
  <mergeCells count="2">
    <mergeCell ref="G1:K1"/>
    <mergeCell ref="AG1:AH1"/>
  </mergeCells>
  <hyperlinks>
    <hyperlink ref="AZ1" location="Tartalom!A1" display="Vissza a tartalomjegyzékre"/>
  </hyperlinks>
  <printOptions/>
  <pageMargins left="0.31496062992125984" right="0.2362204724409449" top="0.7480314960629921" bottom="0.7480314960629921" header="0.31496062992125984" footer="0.31496062992125984"/>
  <pageSetup fitToHeight="2" horizontalDpi="200" verticalDpi="200" orientation="landscape" paperSize="9" scale="86"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Q9"/>
  <sheetViews>
    <sheetView zoomScalePageLayoutView="0" workbookViewId="0" topLeftCell="A1">
      <pane xSplit="1" ySplit="2" topLeftCell="E3" activePane="bottomRight" state="frozen"/>
      <selection pane="topLeft" activeCell="A1" sqref="A1"/>
      <selection pane="topRight" activeCell="C1" sqref="C1"/>
      <selection pane="bottomLeft" activeCell="A4" sqref="A4"/>
      <selection pane="bottomRight" activeCell="S7" sqref="S7"/>
    </sheetView>
  </sheetViews>
  <sheetFormatPr defaultColWidth="9.140625" defaultRowHeight="12.75"/>
  <cols>
    <col min="1" max="1" width="36.57421875" style="18" customWidth="1"/>
    <col min="2" max="12" width="6.7109375" style="18" customWidth="1"/>
    <col min="13" max="13" width="6.140625" style="18" customWidth="1"/>
    <col min="14" max="14" width="7.00390625" style="18" customWidth="1"/>
    <col min="15" max="15" width="6.8515625" style="18" customWidth="1"/>
    <col min="16" max="17" width="5.7109375" style="18" bestFit="1" customWidth="1"/>
    <col min="18" max="16384" width="9.140625" style="18" customWidth="1"/>
  </cols>
  <sheetData>
    <row r="1" spans="1:16" s="29" customFormat="1" ht="86.25" customHeight="1">
      <c r="A1" s="128" t="s">
        <v>517</v>
      </c>
      <c r="B1" s="73"/>
      <c r="C1" s="73"/>
      <c r="D1" s="73"/>
      <c r="E1" s="73"/>
      <c r="H1" s="618"/>
      <c r="I1" s="618"/>
      <c r="K1" s="299"/>
      <c r="N1" s="618" t="s">
        <v>44</v>
      </c>
      <c r="O1" s="618"/>
      <c r="P1" s="618"/>
    </row>
    <row r="2" spans="1:17" s="25" customFormat="1" ht="21" customHeight="1">
      <c r="A2" s="414" t="s">
        <v>2</v>
      </c>
      <c r="B2" s="30" t="s">
        <v>10</v>
      </c>
      <c r="C2" s="30" t="s">
        <v>11</v>
      </c>
      <c r="D2" s="30" t="s">
        <v>12</v>
      </c>
      <c r="E2" s="30" t="s">
        <v>13</v>
      </c>
      <c r="F2" s="30" t="s">
        <v>9</v>
      </c>
      <c r="G2" s="30" t="s">
        <v>14</v>
      </c>
      <c r="H2" s="30" t="s">
        <v>15</v>
      </c>
      <c r="I2" s="30" t="s">
        <v>16</v>
      </c>
      <c r="J2" s="30" t="s">
        <v>70</v>
      </c>
      <c r="K2" s="30" t="s">
        <v>71</v>
      </c>
      <c r="L2" s="30" t="s">
        <v>482</v>
      </c>
      <c r="M2" s="30" t="s">
        <v>558</v>
      </c>
      <c r="N2" s="30" t="s">
        <v>625</v>
      </c>
      <c r="O2" s="573" t="s">
        <v>682</v>
      </c>
      <c r="P2" s="573" t="s">
        <v>761</v>
      </c>
      <c r="Q2" s="573" t="s">
        <v>816</v>
      </c>
    </row>
    <row r="3" spans="1:17" ht="25.5">
      <c r="A3" s="171" t="s">
        <v>140</v>
      </c>
      <c r="B3" s="122">
        <v>1.330042</v>
      </c>
      <c r="C3" s="88">
        <v>3.054943</v>
      </c>
      <c r="D3" s="88">
        <v>6.639657000000001</v>
      </c>
      <c r="E3" s="88">
        <v>11.805644000000001</v>
      </c>
      <c r="F3" s="88">
        <v>11.753842999999996</v>
      </c>
      <c r="G3" s="88">
        <v>14.795926</v>
      </c>
      <c r="H3" s="88">
        <v>25.105860000000007</v>
      </c>
      <c r="I3" s="172">
        <v>31.10776200000001</v>
      </c>
      <c r="J3" s="173">
        <v>29.25865099999999</v>
      </c>
      <c r="K3" s="173">
        <v>37.25065099999999</v>
      </c>
      <c r="L3" s="173">
        <v>50.649098999999985</v>
      </c>
      <c r="M3" s="173">
        <v>42.323895000000014</v>
      </c>
      <c r="N3" s="173">
        <v>34.652910015</v>
      </c>
      <c r="O3" s="173">
        <v>50.229177</v>
      </c>
      <c r="P3" s="173">
        <v>46.394019</v>
      </c>
      <c r="Q3" s="173">
        <v>20.483238000000004</v>
      </c>
    </row>
    <row r="4" spans="1:17" ht="15.75" customHeight="1">
      <c r="A4" s="334" t="s">
        <v>382</v>
      </c>
      <c r="B4" s="88">
        <v>0.057015</v>
      </c>
      <c r="C4" s="88">
        <v>0.084773</v>
      </c>
      <c r="D4" s="88">
        <v>0.05006</v>
      </c>
      <c r="E4" s="88">
        <v>0.026986999999999997</v>
      </c>
      <c r="F4" s="88">
        <v>2.552979</v>
      </c>
      <c r="G4" s="88">
        <v>2.629597</v>
      </c>
      <c r="H4" s="88">
        <v>5.578612999999999</v>
      </c>
      <c r="I4" s="88">
        <v>24.492309000000002</v>
      </c>
      <c r="J4" s="88">
        <v>28.776013</v>
      </c>
      <c r="K4" s="88">
        <v>34.377514000000005</v>
      </c>
      <c r="L4" s="172">
        <v>43.413765999999995</v>
      </c>
      <c r="M4" s="172">
        <v>45.29663000000001</v>
      </c>
      <c r="N4" s="172">
        <v>35.061448999999996</v>
      </c>
      <c r="O4" s="172">
        <v>46.568712999999995</v>
      </c>
      <c r="P4" s="172">
        <v>49.487629</v>
      </c>
      <c r="Q4" s="172">
        <v>40.08598899999999</v>
      </c>
    </row>
    <row r="5" spans="3:9" ht="12.75">
      <c r="C5" s="44"/>
      <c r="D5" s="44"/>
      <c r="E5" s="44"/>
      <c r="F5" s="44"/>
      <c r="G5" s="44"/>
      <c r="H5" s="44"/>
      <c r="I5" s="44"/>
    </row>
    <row r="6" ht="12.75">
      <c r="A6" s="149" t="s">
        <v>425</v>
      </c>
    </row>
    <row r="7" ht="89.25" customHeight="1">
      <c r="A7" s="408" t="s">
        <v>381</v>
      </c>
    </row>
    <row r="8" ht="12.75">
      <c r="A8" s="408"/>
    </row>
    <row r="9" ht="55.5" customHeight="1">
      <c r="A9" s="411" t="s">
        <v>516</v>
      </c>
    </row>
  </sheetData>
  <sheetProtection/>
  <mergeCells count="2">
    <mergeCell ref="H1:I1"/>
    <mergeCell ref="N1:P1"/>
  </mergeCells>
  <hyperlinks>
    <hyperlink ref="N1" location="Tartalom!A1" display="Vissza a tartalomjegyzékre"/>
  </hyperlinks>
  <printOptions/>
  <pageMargins left="0.4330708661417323" right="0.15748031496062992" top="0.984251968503937" bottom="0.984251968503937" header="0.5118110236220472" footer="0.511811023622047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BE6"/>
  <sheetViews>
    <sheetView zoomScalePageLayoutView="0" workbookViewId="0" topLeftCell="A1">
      <pane xSplit="1" ySplit="2" topLeftCell="AV3" activePane="bottomRight" state="frozen"/>
      <selection pane="topLeft" activeCell="A1" sqref="A1"/>
      <selection pane="topRight" activeCell="C1" sqref="C1"/>
      <selection pane="bottomLeft" activeCell="A4" sqref="A4"/>
      <selection pane="bottomRight" activeCell="BG1" sqref="BG1"/>
    </sheetView>
  </sheetViews>
  <sheetFormatPr defaultColWidth="9.140625" defaultRowHeight="12.75" outlineLevelCol="1"/>
  <cols>
    <col min="1" max="1" width="36.00390625" style="18" customWidth="1"/>
    <col min="2" max="2" width="10.28125" style="18" hidden="1" customWidth="1" outlineLevel="1"/>
    <col min="3" max="3" width="10.140625" style="18" hidden="1" customWidth="1" outlineLevel="1"/>
    <col min="4" max="4" width="11.421875" style="18" hidden="1" customWidth="1" outlineLevel="1"/>
    <col min="5" max="5" width="11.57421875" style="18" customWidth="1" collapsed="1"/>
    <col min="6" max="6" width="10.57421875" style="18" hidden="1" customWidth="1" outlineLevel="1"/>
    <col min="7" max="7" width="8.421875" style="18" hidden="1" customWidth="1" outlineLevel="1"/>
    <col min="8" max="8" width="12.140625" style="18" hidden="1" customWidth="1" outlineLevel="1"/>
    <col min="9" max="9" width="11.7109375" style="18" customWidth="1" collapsed="1"/>
    <col min="10" max="10" width="10.421875" style="18" hidden="1" customWidth="1" outlineLevel="1"/>
    <col min="11" max="11" width="9.421875" style="18" hidden="1" customWidth="1" outlineLevel="1"/>
    <col min="12" max="12" width="12.140625" style="18" hidden="1" customWidth="1" outlineLevel="1"/>
    <col min="13" max="13" width="11.7109375" style="18" customWidth="1" collapsed="1"/>
    <col min="14" max="16" width="12.140625" style="18" hidden="1" customWidth="1" outlineLevel="1"/>
    <col min="17" max="17" width="11.57421875" style="18" customWidth="1" collapsed="1"/>
    <col min="18" max="20" width="12.140625" style="18" hidden="1" customWidth="1" outlineLevel="1"/>
    <col min="21" max="21" width="11.7109375" style="18" customWidth="1" collapsed="1"/>
    <col min="22" max="24" width="12.140625" style="18" hidden="1" customWidth="1" outlineLevel="1"/>
    <col min="25" max="25" width="11.57421875" style="18" customWidth="1" collapsed="1"/>
    <col min="26" max="28" width="12.140625" style="18" hidden="1" customWidth="1" outlineLevel="1"/>
    <col min="29" max="29" width="11.57421875" style="18" customWidth="1" collapsed="1"/>
    <col min="30" max="30" width="10.421875" style="18" hidden="1" customWidth="1" outlineLevel="1"/>
    <col min="31" max="31" width="10.00390625" style="18" hidden="1" customWidth="1" outlineLevel="1"/>
    <col min="32" max="32" width="12.28125" style="18" hidden="1" customWidth="1" outlineLevel="1"/>
    <col min="33" max="33" width="11.57421875" style="18" bestFit="1" customWidth="1" collapsed="1"/>
    <col min="34" max="34" width="10.00390625" style="18" hidden="1" customWidth="1" outlineLevel="1"/>
    <col min="35" max="35" width="10.28125" style="18" hidden="1" customWidth="1" outlineLevel="1"/>
    <col min="36" max="36" width="12.421875" style="18" hidden="1" customWidth="1" outlineLevel="1"/>
    <col min="37" max="37" width="12.421875" style="18" customWidth="1" collapsed="1"/>
    <col min="38" max="39" width="12.421875" style="18" customWidth="1"/>
    <col min="40" max="40" width="11.00390625" style="18" customWidth="1"/>
    <col min="41" max="42" width="10.7109375" style="18" customWidth="1"/>
    <col min="43" max="46" width="10.421875" style="18" customWidth="1"/>
    <col min="47" max="57" width="9.8515625" style="18" customWidth="1"/>
    <col min="58" max="16384" width="9.140625" style="18" customWidth="1"/>
  </cols>
  <sheetData>
    <row r="1" spans="1:53" ht="74.25" customHeight="1">
      <c r="A1" s="84" t="s">
        <v>495</v>
      </c>
      <c r="B1" s="174"/>
      <c r="C1" s="174"/>
      <c r="D1" s="174"/>
      <c r="E1" s="174"/>
      <c r="F1" s="174"/>
      <c r="G1" s="174"/>
      <c r="H1" s="174"/>
      <c r="I1" s="174"/>
      <c r="J1" s="174"/>
      <c r="K1" s="174"/>
      <c r="L1" s="174"/>
      <c r="M1" s="174"/>
      <c r="N1" s="174"/>
      <c r="O1" s="174"/>
      <c r="P1" s="174"/>
      <c r="Q1" s="174"/>
      <c r="R1" s="174"/>
      <c r="S1" s="174"/>
      <c r="T1" s="174"/>
      <c r="AF1" s="616"/>
      <c r="AG1" s="616"/>
      <c r="AK1" s="485"/>
      <c r="AL1" s="485"/>
      <c r="AM1" s="485"/>
      <c r="AO1" s="417"/>
      <c r="AQ1" s="417"/>
      <c r="AR1" s="417"/>
      <c r="AZ1" s="615" t="s">
        <v>44</v>
      </c>
      <c r="BA1" s="615"/>
    </row>
    <row r="2" spans="1:57" ht="27" customHeight="1">
      <c r="A2" s="413" t="s">
        <v>2</v>
      </c>
      <c r="B2" s="54" t="s">
        <v>105</v>
      </c>
      <c r="C2" s="54" t="s">
        <v>251</v>
      </c>
      <c r="D2" s="54" t="s">
        <v>252</v>
      </c>
      <c r="E2" s="54" t="s">
        <v>253</v>
      </c>
      <c r="F2" s="54" t="s">
        <v>214</v>
      </c>
      <c r="G2" s="54" t="s">
        <v>215</v>
      </c>
      <c r="H2" s="54" t="s">
        <v>216</v>
      </c>
      <c r="I2" s="54" t="s">
        <v>217</v>
      </c>
      <c r="J2" s="54" t="s">
        <v>229</v>
      </c>
      <c r="K2" s="54" t="s">
        <v>230</v>
      </c>
      <c r="L2" s="54" t="s">
        <v>231</v>
      </c>
      <c r="M2" s="54" t="s">
        <v>232</v>
      </c>
      <c r="N2" s="54" t="s">
        <v>233</v>
      </c>
      <c r="O2" s="54" t="s">
        <v>234</v>
      </c>
      <c r="P2" s="54" t="s">
        <v>235</v>
      </c>
      <c r="Q2" s="54" t="s">
        <v>236</v>
      </c>
      <c r="R2" s="54" t="s">
        <v>237</v>
      </c>
      <c r="S2" s="54" t="s">
        <v>238</v>
      </c>
      <c r="T2" s="54" t="s">
        <v>239</v>
      </c>
      <c r="U2" s="54" t="s">
        <v>240</v>
      </c>
      <c r="V2" s="54" t="s">
        <v>241</v>
      </c>
      <c r="W2" s="54" t="s">
        <v>242</v>
      </c>
      <c r="X2" s="54" t="s">
        <v>243</v>
      </c>
      <c r="Y2" s="54" t="s">
        <v>244</v>
      </c>
      <c r="Z2" s="54" t="s">
        <v>245</v>
      </c>
      <c r="AA2" s="54" t="s">
        <v>246</v>
      </c>
      <c r="AB2" s="54" t="s">
        <v>247</v>
      </c>
      <c r="AC2" s="54" t="s">
        <v>248</v>
      </c>
      <c r="AD2" s="54" t="s">
        <v>249</v>
      </c>
      <c r="AE2" s="54" t="s">
        <v>250</v>
      </c>
      <c r="AF2" s="54" t="s">
        <v>358</v>
      </c>
      <c r="AG2" s="54" t="s">
        <v>375</v>
      </c>
      <c r="AH2" s="54" t="s">
        <v>418</v>
      </c>
      <c r="AI2" s="54" t="s">
        <v>491</v>
      </c>
      <c r="AJ2" s="54" t="s">
        <v>503</v>
      </c>
      <c r="AK2" s="475" t="s">
        <v>537</v>
      </c>
      <c r="AL2" s="54" t="s">
        <v>544</v>
      </c>
      <c r="AM2" s="54" t="s">
        <v>560</v>
      </c>
      <c r="AN2" s="54" t="s">
        <v>576</v>
      </c>
      <c r="AO2" s="54" t="s">
        <v>594</v>
      </c>
      <c r="AP2" s="54" t="s">
        <v>614</v>
      </c>
      <c r="AQ2" s="54" t="s">
        <v>626</v>
      </c>
      <c r="AR2" s="553" t="s">
        <v>645</v>
      </c>
      <c r="AS2" s="560" t="s">
        <v>662</v>
      </c>
      <c r="AT2" s="54" t="s">
        <v>670</v>
      </c>
      <c r="AU2" s="570" t="s">
        <v>684</v>
      </c>
      <c r="AV2" s="576" t="s">
        <v>700</v>
      </c>
      <c r="AW2" s="579" t="s">
        <v>693</v>
      </c>
      <c r="AX2" s="582" t="s">
        <v>734</v>
      </c>
      <c r="AY2" s="593" t="s">
        <v>763</v>
      </c>
      <c r="AZ2" s="595" t="s">
        <v>773</v>
      </c>
      <c r="BA2" s="598" t="s">
        <v>787</v>
      </c>
      <c r="BB2" s="601" t="s">
        <v>800</v>
      </c>
      <c r="BC2" s="606" t="s">
        <v>818</v>
      </c>
      <c r="BD2" s="611" t="s">
        <v>830</v>
      </c>
      <c r="BE2" s="613" t="s">
        <v>840</v>
      </c>
    </row>
    <row r="3" spans="1:57" ht="12.75">
      <c r="A3" s="175" t="s">
        <v>101</v>
      </c>
      <c r="B3" s="178">
        <v>3.316960281</v>
      </c>
      <c r="C3" s="179">
        <v>6.2502830958499995</v>
      </c>
      <c r="D3" s="179">
        <v>8.679526607849999</v>
      </c>
      <c r="E3" s="179">
        <v>11.399961343089998</v>
      </c>
      <c r="F3" s="179">
        <v>4.812779326999999</v>
      </c>
      <c r="G3" s="179">
        <v>8.773606327</v>
      </c>
      <c r="H3" s="179">
        <v>11.673693326999999</v>
      </c>
      <c r="I3" s="179">
        <v>14.855071327</v>
      </c>
      <c r="J3" s="179">
        <v>5.045746</v>
      </c>
      <c r="K3" s="179">
        <v>9.409312</v>
      </c>
      <c r="L3" s="179">
        <v>12.881546</v>
      </c>
      <c r="M3" s="179">
        <v>16.488296000000002</v>
      </c>
      <c r="N3" s="179">
        <v>8.496811</v>
      </c>
      <c r="O3" s="179">
        <v>15.711671999999998</v>
      </c>
      <c r="P3" s="179">
        <v>23.779255</v>
      </c>
      <c r="Q3" s="179">
        <v>29.349604</v>
      </c>
      <c r="R3" s="179">
        <v>9.612700000000002</v>
      </c>
      <c r="S3" s="179">
        <v>18.196061</v>
      </c>
      <c r="T3" s="179">
        <v>25.182207000000002</v>
      </c>
      <c r="U3" s="179">
        <v>32.51173300000001</v>
      </c>
      <c r="V3" s="179">
        <v>9.173325</v>
      </c>
      <c r="W3" s="179">
        <v>17.263702000000002</v>
      </c>
      <c r="X3" s="179">
        <v>24.908737000000002</v>
      </c>
      <c r="Y3" s="179">
        <v>31.786065</v>
      </c>
      <c r="Z3" s="178">
        <v>12.067834999999997</v>
      </c>
      <c r="AA3" s="179">
        <v>23.535519999999995</v>
      </c>
      <c r="AB3" s="179">
        <v>33.521928</v>
      </c>
      <c r="AC3" s="179">
        <v>43.610973</v>
      </c>
      <c r="AD3" s="179">
        <v>16.988544000000005</v>
      </c>
      <c r="AE3" s="179">
        <v>28.896178000000003</v>
      </c>
      <c r="AF3" s="179">
        <v>37.078908000000006</v>
      </c>
      <c r="AG3" s="179">
        <v>54.29692799999998</v>
      </c>
      <c r="AH3" s="179">
        <v>18.608247735</v>
      </c>
      <c r="AI3" s="179">
        <v>29.970295000000014</v>
      </c>
      <c r="AJ3" s="179">
        <v>39.28637300000002</v>
      </c>
      <c r="AK3" s="179">
        <v>49.288360000000004</v>
      </c>
      <c r="AL3" s="179">
        <v>13.024839</v>
      </c>
      <c r="AM3" s="179">
        <v>21.542429999999996</v>
      </c>
      <c r="AN3" s="347">
        <v>28.140146999999992</v>
      </c>
      <c r="AO3" s="347">
        <v>39.07515544399999</v>
      </c>
      <c r="AP3" s="347">
        <v>12.762296000000001</v>
      </c>
      <c r="AQ3" s="347">
        <v>26.670481</v>
      </c>
      <c r="AR3" s="347">
        <v>39.0458</v>
      </c>
      <c r="AS3" s="347">
        <v>56.773464249</v>
      </c>
      <c r="AT3" s="347">
        <v>21.835125000000012</v>
      </c>
      <c r="AU3" s="347">
        <v>33.271194000000015</v>
      </c>
      <c r="AV3" s="347">
        <v>43.28776228300002</v>
      </c>
      <c r="AW3" s="347">
        <v>52.82982028300002</v>
      </c>
      <c r="AX3" s="347">
        <v>8.45970407075</v>
      </c>
      <c r="AY3" s="347">
        <v>14.180069999999999</v>
      </c>
      <c r="AZ3" s="347">
        <v>19.961914999999998</v>
      </c>
      <c r="BA3" s="347">
        <v>24.241609999999994</v>
      </c>
      <c r="BB3" s="347">
        <v>4.4700715</v>
      </c>
      <c r="BC3" s="347">
        <v>9.312164000000001</v>
      </c>
      <c r="BD3" s="347">
        <v>14.5701815</v>
      </c>
      <c r="BE3" s="347">
        <v>20.523505999999998</v>
      </c>
    </row>
    <row r="4" spans="1:57" ht="12.75">
      <c r="A4" s="175" t="s">
        <v>102</v>
      </c>
      <c r="B4" s="178">
        <v>0.064714653</v>
      </c>
      <c r="C4" s="179">
        <v>0.11582419999999999</v>
      </c>
      <c r="D4" s="179">
        <v>0.147851822</v>
      </c>
      <c r="E4" s="179">
        <v>0.189470101</v>
      </c>
      <c r="F4" s="179">
        <v>0.051543</v>
      </c>
      <c r="G4" s="179">
        <v>0.086934</v>
      </c>
      <c r="H4" s="179">
        <v>0.119631</v>
      </c>
      <c r="I4" s="179">
        <v>0.184125</v>
      </c>
      <c r="J4" s="179">
        <v>0.040298</v>
      </c>
      <c r="K4" s="179">
        <v>0.076402</v>
      </c>
      <c r="L4" s="179">
        <v>0.100367</v>
      </c>
      <c r="M4" s="179">
        <v>0.17051600000000003</v>
      </c>
      <c r="N4" s="179">
        <v>0.07779699999999999</v>
      </c>
      <c r="O4" s="179">
        <v>0.127296</v>
      </c>
      <c r="P4" s="179">
        <v>0.181209</v>
      </c>
      <c r="Q4" s="179">
        <v>0.246319</v>
      </c>
      <c r="R4" s="179">
        <v>0.059256</v>
      </c>
      <c r="S4" s="179">
        <v>0.11590199999999999</v>
      </c>
      <c r="T4" s="179">
        <v>0.151624</v>
      </c>
      <c r="U4" s="179">
        <v>0.194623</v>
      </c>
      <c r="V4" s="179">
        <v>0.052521000000000005</v>
      </c>
      <c r="W4" s="179">
        <v>0.10395700000000002</v>
      </c>
      <c r="X4" s="179">
        <v>0.14608400000000002</v>
      </c>
      <c r="Y4" s="179">
        <v>0.21136700000000003</v>
      </c>
      <c r="Z4" s="178">
        <v>0.09662599999999999</v>
      </c>
      <c r="AA4" s="179">
        <v>0.16344</v>
      </c>
      <c r="AB4" s="179">
        <v>0.25844799999999996</v>
      </c>
      <c r="AC4" s="179">
        <v>0.356166</v>
      </c>
      <c r="AD4" s="179">
        <v>0.09624200000000004</v>
      </c>
      <c r="AE4" s="179">
        <v>0.20277300000000006</v>
      </c>
      <c r="AF4" s="179">
        <v>0.278245</v>
      </c>
      <c r="AG4" s="179">
        <v>0.394165</v>
      </c>
      <c r="AH4" s="179">
        <v>0.10388</v>
      </c>
      <c r="AI4" s="179">
        <v>0.18690299999999999</v>
      </c>
      <c r="AJ4" s="179">
        <v>0.27611399999999997</v>
      </c>
      <c r="AK4" s="179">
        <v>0.3913570000000001</v>
      </c>
      <c r="AL4" s="179">
        <v>0.11803100000000004</v>
      </c>
      <c r="AM4" s="179">
        <v>0.25857800000000003</v>
      </c>
      <c r="AN4" s="347">
        <v>0.31744900000000004</v>
      </c>
      <c r="AO4" s="347">
        <v>0.433831</v>
      </c>
      <c r="AP4" s="347">
        <v>0.135101</v>
      </c>
      <c r="AQ4" s="347">
        <v>0.21652</v>
      </c>
      <c r="AR4" s="347">
        <v>0.313697</v>
      </c>
      <c r="AS4" s="347">
        <v>0.46812776300000003</v>
      </c>
      <c r="AT4" s="347">
        <v>0.115934</v>
      </c>
      <c r="AU4" s="347">
        <v>0.272738</v>
      </c>
      <c r="AV4" s="347">
        <v>0.409933</v>
      </c>
      <c r="AW4" s="347">
        <v>0.550639</v>
      </c>
      <c r="AX4" s="347">
        <v>0.13381899999999997</v>
      </c>
      <c r="AY4" s="347">
        <v>0.23834499999999997</v>
      </c>
      <c r="AZ4" s="347">
        <v>0.403041</v>
      </c>
      <c r="BA4" s="347">
        <v>0.56003</v>
      </c>
      <c r="BB4" s="347">
        <v>0.16566324999999998</v>
      </c>
      <c r="BC4" s="347">
        <v>0.32194</v>
      </c>
      <c r="BD4" s="347">
        <v>0.50166775</v>
      </c>
      <c r="BE4" s="347">
        <v>0.7337</v>
      </c>
    </row>
    <row r="5" spans="1:57" s="25" customFormat="1" ht="16.5" customHeight="1">
      <c r="A5" s="176" t="s">
        <v>103</v>
      </c>
      <c r="B5" s="180">
        <v>3.381674934</v>
      </c>
      <c r="C5" s="181">
        <v>6.366107295849999</v>
      </c>
      <c r="D5" s="181">
        <v>8.827378429849999</v>
      </c>
      <c r="E5" s="181">
        <v>11.58943144409</v>
      </c>
      <c r="F5" s="181">
        <v>4.864322327</v>
      </c>
      <c r="G5" s="181">
        <v>8.860540326999999</v>
      </c>
      <c r="H5" s="181">
        <v>11.793324326999999</v>
      </c>
      <c r="I5" s="181">
        <v>15.039196326999997</v>
      </c>
      <c r="J5" s="181">
        <v>5.086044</v>
      </c>
      <c r="K5" s="181">
        <v>9.485714</v>
      </c>
      <c r="L5" s="181">
        <v>12.981913</v>
      </c>
      <c r="M5" s="181">
        <v>16.658812</v>
      </c>
      <c r="N5" s="181">
        <v>8.574608</v>
      </c>
      <c r="O5" s="181">
        <v>15.838968000000001</v>
      </c>
      <c r="P5" s="181">
        <v>23.960463999999998</v>
      </c>
      <c r="Q5" s="181">
        <v>29.595923</v>
      </c>
      <c r="R5" s="181">
        <v>9.671956</v>
      </c>
      <c r="S5" s="181">
        <v>18.311963000000002</v>
      </c>
      <c r="T5" s="181">
        <v>25.333831000000004</v>
      </c>
      <c r="U5" s="181">
        <v>32.70635600000001</v>
      </c>
      <c r="V5" s="181">
        <v>9.225846</v>
      </c>
      <c r="W5" s="181">
        <v>17.367659000000003</v>
      </c>
      <c r="X5" s="181">
        <v>25.054821000000004</v>
      </c>
      <c r="Y5" s="181">
        <v>31.997432000000003</v>
      </c>
      <c r="Z5" s="181">
        <v>12.164460999999998</v>
      </c>
      <c r="AA5" s="181">
        <v>23.698959999999992</v>
      </c>
      <c r="AB5" s="181">
        <v>33.78037599999999</v>
      </c>
      <c r="AC5" s="181">
        <v>43.96713899999999</v>
      </c>
      <c r="AD5" s="181">
        <v>17.084786</v>
      </c>
      <c r="AE5" s="181">
        <v>29.098951</v>
      </c>
      <c r="AF5" s="181">
        <v>37.357153</v>
      </c>
      <c r="AG5" s="181">
        <v>54.69109299999999</v>
      </c>
      <c r="AH5" s="181">
        <v>18.712127735000006</v>
      </c>
      <c r="AI5" s="181">
        <v>30.15719800000001</v>
      </c>
      <c r="AJ5" s="181">
        <v>39.56248700000002</v>
      </c>
      <c r="AK5" s="181">
        <v>49.679717</v>
      </c>
      <c r="AL5" s="181">
        <v>13.142870000000002</v>
      </c>
      <c r="AM5" s="181">
        <v>21.801008000000003</v>
      </c>
      <c r="AN5" s="349">
        <v>28.45759600000001</v>
      </c>
      <c r="AO5" s="349">
        <v>39.50898644399998</v>
      </c>
      <c r="AP5" s="349">
        <v>12.897396999999998</v>
      </c>
      <c r="AQ5" s="349">
        <v>26.887000999999998</v>
      </c>
      <c r="AR5" s="349">
        <v>39.359497</v>
      </c>
      <c r="AS5" s="349">
        <v>57.241592012</v>
      </c>
      <c r="AT5" s="349">
        <v>21.95105900000001</v>
      </c>
      <c r="AU5" s="349">
        <v>33.54393200000001</v>
      </c>
      <c r="AV5" s="349">
        <v>43.69769528300002</v>
      </c>
      <c r="AW5" s="349">
        <v>53.380459283000015</v>
      </c>
      <c r="AX5" s="349">
        <v>8.59352307075</v>
      </c>
      <c r="AY5" s="349">
        <v>14.418415</v>
      </c>
      <c r="AZ5" s="349">
        <v>20.364956</v>
      </c>
      <c r="BA5" s="349">
        <v>24.801639999999995</v>
      </c>
      <c r="BB5" s="349">
        <v>4.63573475</v>
      </c>
      <c r="BC5" s="349">
        <v>9.634104</v>
      </c>
      <c r="BD5" s="349">
        <v>15.07184925</v>
      </c>
      <c r="BE5" s="349">
        <v>21.257205999999996</v>
      </c>
    </row>
    <row r="6" spans="1:57" ht="27" customHeight="1">
      <c r="A6" s="177" t="s">
        <v>813</v>
      </c>
      <c r="B6" s="182" t="s">
        <v>116</v>
      </c>
      <c r="C6" s="182" t="s">
        <v>116</v>
      </c>
      <c r="D6" s="182" t="s">
        <v>116</v>
      </c>
      <c r="E6" s="182" t="s">
        <v>116</v>
      </c>
      <c r="F6" s="182" t="s">
        <v>116</v>
      </c>
      <c r="G6" s="182" t="s">
        <v>116</v>
      </c>
      <c r="H6" s="182" t="s">
        <v>116</v>
      </c>
      <c r="I6" s="182" t="s">
        <v>116</v>
      </c>
      <c r="J6" s="182" t="s">
        <v>116</v>
      </c>
      <c r="K6" s="182" t="s">
        <v>116</v>
      </c>
      <c r="L6" s="182" t="s">
        <v>116</v>
      </c>
      <c r="M6" s="182" t="s">
        <v>116</v>
      </c>
      <c r="N6" s="182" t="s">
        <v>116</v>
      </c>
      <c r="O6" s="182" t="s">
        <v>116</v>
      </c>
      <c r="P6" s="182" t="s">
        <v>116</v>
      </c>
      <c r="Q6" s="182" t="s">
        <v>116</v>
      </c>
      <c r="R6" s="179">
        <v>8.276829</v>
      </c>
      <c r="S6" s="179">
        <v>15.362172999999999</v>
      </c>
      <c r="T6" s="179">
        <v>20.004056999999996</v>
      </c>
      <c r="U6" s="179">
        <v>30.828756999999992</v>
      </c>
      <c r="V6" s="179">
        <v>6.047285</v>
      </c>
      <c r="W6" s="179">
        <v>13.079468</v>
      </c>
      <c r="X6" s="179">
        <v>20.975576</v>
      </c>
      <c r="Y6" s="179">
        <v>30.285572</v>
      </c>
      <c r="Z6" s="179">
        <v>7.870750000000002</v>
      </c>
      <c r="AA6" s="179">
        <v>15.663720000000003</v>
      </c>
      <c r="AB6" s="179">
        <v>22.786226000000006</v>
      </c>
      <c r="AC6" s="179">
        <v>30.465650000000004</v>
      </c>
      <c r="AD6" s="179">
        <v>14.417342000000007</v>
      </c>
      <c r="AE6" s="179">
        <v>25.636625</v>
      </c>
      <c r="AF6" s="179">
        <v>33.382761000000016</v>
      </c>
      <c r="AG6" s="179">
        <v>42.107069</v>
      </c>
      <c r="AH6" s="179">
        <v>11.319287000000001</v>
      </c>
      <c r="AI6" s="179">
        <v>22.912385999999998</v>
      </c>
      <c r="AJ6" s="179">
        <v>33.192386</v>
      </c>
      <c r="AK6" s="179">
        <v>44.414746</v>
      </c>
      <c r="AL6" s="179">
        <v>11.33483</v>
      </c>
      <c r="AM6" s="179">
        <v>9.978147999999997</v>
      </c>
      <c r="AN6" s="347">
        <v>28.891197</v>
      </c>
      <c r="AO6" s="347">
        <v>10.734385</v>
      </c>
      <c r="AP6" s="347">
        <v>17.116447000000004</v>
      </c>
      <c r="AQ6" s="347">
        <v>29.75591800000001</v>
      </c>
      <c r="AR6" s="347">
        <v>40.013125093000006</v>
      </c>
      <c r="AS6" s="347">
        <v>51.212438000000006</v>
      </c>
      <c r="AT6" s="347">
        <v>10.767165</v>
      </c>
      <c r="AU6" s="347">
        <v>19.423963000000004</v>
      </c>
      <c r="AV6" s="347">
        <v>25.477222658000002</v>
      </c>
      <c r="AW6" s="347">
        <v>33.085881006</v>
      </c>
      <c r="AX6" s="347">
        <v>8.1972875</v>
      </c>
      <c r="AY6" s="347">
        <v>15.385501999999999</v>
      </c>
      <c r="AZ6" s="347">
        <v>21.819957</v>
      </c>
      <c r="BA6" s="347">
        <v>28.093056999999998</v>
      </c>
      <c r="BB6" s="347">
        <v>7.445813437</v>
      </c>
      <c r="BC6" s="347">
        <v>16.417120187000002</v>
      </c>
      <c r="BD6" s="347">
        <v>23.733996437000002</v>
      </c>
      <c r="BE6" s="347">
        <v>33.961625187</v>
      </c>
    </row>
    <row r="10" ht="13.5" customHeight="1"/>
  </sheetData>
  <sheetProtection/>
  <mergeCells count="2">
    <mergeCell ref="AF1:AG1"/>
    <mergeCell ref="AZ1:BA1"/>
  </mergeCells>
  <hyperlinks>
    <hyperlink ref="AN1:AO1" location="Tartalom!A1" display="Vissza a tartalomjegyzékre"/>
  </hyperlinks>
  <printOptions/>
  <pageMargins left="0.35433070866141736" right="0.2755905511811024" top="0.7480314960629921" bottom="0.7480314960629921" header="0.31496062992125984" footer="0.31496062992125984"/>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Vargáné Szőke Ágnes</dc:creator>
  <cp:keywords/>
  <dc:description/>
  <cp:lastModifiedBy>Szeles Angelika</cp:lastModifiedBy>
  <cp:lastPrinted>2013-03-08T10:49:13Z</cp:lastPrinted>
  <dcterms:created xsi:type="dcterms:W3CDTF">2006-06-13T11:09:10Z</dcterms:created>
  <dcterms:modified xsi:type="dcterms:W3CDTF">2015-02-13T14:47:07Z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