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0" windowWidth="20115" windowHeight="7560" tabRatio="851"/>
  </bookViews>
  <sheets>
    <sheet name="TER2016" sheetId="9" r:id="rId1"/>
  </sheets>
  <definedNames>
    <definedName name="_xlnm._FilterDatabase" localSheetId="0" hidden="1">'TER2016'!$A$1:$AF$588</definedName>
  </definedNames>
  <calcPr calcId="145621"/>
</workbook>
</file>

<file path=xl/calcChain.xml><?xml version="1.0" encoding="utf-8"?>
<calcChain xmlns="http://schemas.openxmlformats.org/spreadsheetml/2006/main">
  <c r="AE131" i="9" l="1"/>
  <c r="AD131" i="9"/>
  <c r="AA131" i="9"/>
  <c r="AF131" i="9" s="1"/>
  <c r="AC131" i="9" l="1"/>
  <c r="AB131" i="9"/>
  <c r="AE588" i="9" l="1"/>
  <c r="AD588" i="9"/>
  <c r="AA588" i="9"/>
  <c r="AC588" i="9" s="1"/>
  <c r="AE587" i="9"/>
  <c r="AD587" i="9"/>
  <c r="AA587" i="9"/>
  <c r="AF587" i="9" s="1"/>
  <c r="AE585" i="9"/>
  <c r="AD585" i="9"/>
  <c r="AA585" i="9"/>
  <c r="AE583" i="9"/>
  <c r="AD583" i="9"/>
  <c r="AA583" i="9"/>
  <c r="AE581" i="9"/>
  <c r="AD581" i="9"/>
  <c r="AA581" i="9"/>
  <c r="AF581" i="9" s="1"/>
  <c r="AE580" i="9"/>
  <c r="AD580" i="9"/>
  <c r="AA580" i="9"/>
  <c r="AF580" i="9" s="1"/>
  <c r="AE578" i="9"/>
  <c r="AD578" i="9"/>
  <c r="AA578" i="9"/>
  <c r="AC578" i="9" s="1"/>
  <c r="AE577" i="9"/>
  <c r="AD577" i="9"/>
  <c r="AA577" i="9"/>
  <c r="AC577" i="9" s="1"/>
  <c r="AE575" i="9"/>
  <c r="AD575" i="9"/>
  <c r="AA575" i="9"/>
  <c r="AE574" i="9"/>
  <c r="AD574" i="9"/>
  <c r="AA574" i="9"/>
  <c r="AF574" i="9" s="1"/>
  <c r="AE572" i="9"/>
  <c r="AD572" i="9"/>
  <c r="AA572" i="9"/>
  <c r="AE569" i="9"/>
  <c r="AD569" i="9"/>
  <c r="AA569" i="9"/>
  <c r="AE568" i="9"/>
  <c r="AD568" i="9"/>
  <c r="AA568" i="9"/>
  <c r="AC568" i="9" s="1"/>
  <c r="AE567" i="9"/>
  <c r="AD567" i="9"/>
  <c r="AA567" i="9"/>
  <c r="AC567" i="9" s="1"/>
  <c r="AE566" i="9"/>
  <c r="AD566" i="9"/>
  <c r="AA566" i="9"/>
  <c r="AF566" i="9" s="1"/>
  <c r="AE564" i="9"/>
  <c r="AD564" i="9"/>
  <c r="AA564" i="9"/>
  <c r="AC564" i="9" s="1"/>
  <c r="AE562" i="9"/>
  <c r="AD562" i="9"/>
  <c r="AA562" i="9"/>
  <c r="AC562" i="9" s="1"/>
  <c r="AE561" i="9"/>
  <c r="AD561" i="9"/>
  <c r="AA561" i="9"/>
  <c r="AF561" i="9" s="1"/>
  <c r="AE560" i="9"/>
  <c r="AD560" i="9"/>
  <c r="AA560" i="9"/>
  <c r="AF560" i="9" s="1"/>
  <c r="AE559" i="9"/>
  <c r="AD559" i="9"/>
  <c r="AA559" i="9"/>
  <c r="AF559" i="9" s="1"/>
  <c r="AE558" i="9"/>
  <c r="AD558" i="9"/>
  <c r="AA558" i="9"/>
  <c r="AE557" i="9"/>
  <c r="AD557" i="9"/>
  <c r="AA557" i="9"/>
  <c r="AF557" i="9" s="1"/>
  <c r="AE556" i="9"/>
  <c r="AD556" i="9"/>
  <c r="AA556" i="9"/>
  <c r="AF556" i="9" s="1"/>
  <c r="AE555" i="9"/>
  <c r="AD555" i="9"/>
  <c r="AA555" i="9"/>
  <c r="AF555" i="9" s="1"/>
  <c r="AE554" i="9"/>
  <c r="AD554" i="9"/>
  <c r="AA554" i="9"/>
  <c r="AE553" i="9"/>
  <c r="AD553" i="9"/>
  <c r="AA553" i="9"/>
  <c r="AF553" i="9" s="1"/>
  <c r="AE552" i="9"/>
  <c r="AD552" i="9"/>
  <c r="AA552" i="9"/>
  <c r="AF552" i="9" s="1"/>
  <c r="AE551" i="9"/>
  <c r="AD551" i="9"/>
  <c r="AA551" i="9"/>
  <c r="AF551" i="9" s="1"/>
  <c r="AE550" i="9"/>
  <c r="AD550" i="9"/>
  <c r="AA550" i="9"/>
  <c r="AB550" i="9" s="1"/>
  <c r="AE549" i="9"/>
  <c r="AD549" i="9"/>
  <c r="AA549" i="9"/>
  <c r="AE548" i="9"/>
  <c r="AD548" i="9"/>
  <c r="AA548" i="9"/>
  <c r="AE547" i="9"/>
  <c r="AD547" i="9"/>
  <c r="AA547" i="9"/>
  <c r="AF547" i="9" s="1"/>
  <c r="AE546" i="9"/>
  <c r="AD546" i="9"/>
  <c r="AA546" i="9"/>
  <c r="AF546" i="9" s="1"/>
  <c r="AE545" i="9"/>
  <c r="AD545" i="9"/>
  <c r="AA545" i="9"/>
  <c r="AE544" i="9"/>
  <c r="AD544" i="9"/>
  <c r="AA544" i="9"/>
  <c r="AF544" i="9" s="1"/>
  <c r="AE543" i="9"/>
  <c r="AD543" i="9"/>
  <c r="AA543" i="9"/>
  <c r="AE542" i="9"/>
  <c r="AD542" i="9"/>
  <c r="AA542" i="9"/>
  <c r="AF542" i="9" s="1"/>
  <c r="AE541" i="9"/>
  <c r="AD541" i="9"/>
  <c r="AA541" i="9"/>
  <c r="AE540" i="9"/>
  <c r="AD540" i="9"/>
  <c r="AA540" i="9"/>
  <c r="AF540" i="9" s="1"/>
  <c r="AE539" i="9"/>
  <c r="AD539" i="9"/>
  <c r="AA539" i="9"/>
  <c r="AF539" i="9" s="1"/>
  <c r="AE538" i="9"/>
  <c r="AD538" i="9"/>
  <c r="AA538" i="9"/>
  <c r="AE537" i="9"/>
  <c r="AD537" i="9"/>
  <c r="AA537" i="9"/>
  <c r="AE536" i="9"/>
  <c r="AD536" i="9"/>
  <c r="AA536" i="9"/>
  <c r="AF536" i="9" s="1"/>
  <c r="AE535" i="9"/>
  <c r="AD535" i="9"/>
  <c r="AA535" i="9"/>
  <c r="AF535" i="9" s="1"/>
  <c r="AE534" i="9"/>
  <c r="AD534" i="9"/>
  <c r="AA534" i="9"/>
  <c r="AF534" i="9" s="1"/>
  <c r="AE533" i="9"/>
  <c r="AD533" i="9"/>
  <c r="AA533" i="9"/>
  <c r="AE532" i="9"/>
  <c r="AD532" i="9"/>
  <c r="AA532" i="9"/>
  <c r="AC532" i="9" s="1"/>
  <c r="AE531" i="9"/>
  <c r="AD531" i="9"/>
  <c r="AA531" i="9"/>
  <c r="AC531" i="9" s="1"/>
  <c r="AE530" i="9"/>
  <c r="AD530" i="9"/>
  <c r="AA530" i="9"/>
  <c r="AE529" i="9"/>
  <c r="AD529" i="9"/>
  <c r="AA529" i="9"/>
  <c r="AF529" i="9" s="1"/>
  <c r="AE528" i="9"/>
  <c r="AD528" i="9"/>
  <c r="AA528" i="9"/>
  <c r="AE527" i="9"/>
  <c r="AD527" i="9"/>
  <c r="AA527" i="9"/>
  <c r="AC527" i="9" s="1"/>
  <c r="AE526" i="9"/>
  <c r="AD526" i="9"/>
  <c r="AA526" i="9"/>
  <c r="AE525" i="9"/>
  <c r="AD525" i="9"/>
  <c r="AA525" i="9"/>
  <c r="AC525" i="9" s="1"/>
  <c r="AE524" i="9"/>
  <c r="AD524" i="9"/>
  <c r="AA524" i="9"/>
  <c r="AC524" i="9" s="1"/>
  <c r="AE523" i="9"/>
  <c r="AD523" i="9"/>
  <c r="AA523" i="9"/>
  <c r="AC523" i="9" s="1"/>
  <c r="AE522" i="9"/>
  <c r="AD522" i="9"/>
  <c r="AA522" i="9"/>
  <c r="AE521" i="9"/>
  <c r="AD521" i="9"/>
  <c r="AA521" i="9"/>
  <c r="AE520" i="9"/>
  <c r="AD520" i="9"/>
  <c r="AA520" i="9"/>
  <c r="AE519" i="9"/>
  <c r="AD519" i="9"/>
  <c r="AA519" i="9"/>
  <c r="AC519" i="9" s="1"/>
  <c r="AE518" i="9"/>
  <c r="AD518" i="9"/>
  <c r="AA518" i="9"/>
  <c r="AC518" i="9" s="1"/>
  <c r="AE517" i="9"/>
  <c r="AD517" i="9"/>
  <c r="AA517" i="9"/>
  <c r="AE516" i="9"/>
  <c r="AD516" i="9"/>
  <c r="AA516" i="9"/>
  <c r="AC516" i="9" s="1"/>
  <c r="AE515" i="9"/>
  <c r="AD515" i="9"/>
  <c r="AA515" i="9"/>
  <c r="AC515" i="9" s="1"/>
  <c r="AE514" i="9"/>
  <c r="AD514" i="9"/>
  <c r="AA514" i="9"/>
  <c r="AC514" i="9" s="1"/>
  <c r="AE513" i="9"/>
  <c r="AD513" i="9"/>
  <c r="AA513" i="9"/>
  <c r="AC513" i="9" s="1"/>
  <c r="AE512" i="9"/>
  <c r="AD512" i="9"/>
  <c r="AA512" i="9"/>
  <c r="AC512" i="9" s="1"/>
  <c r="AE511" i="9"/>
  <c r="AD511" i="9"/>
  <c r="AA511" i="9"/>
  <c r="AC511" i="9" s="1"/>
  <c r="AE510" i="9"/>
  <c r="AD510" i="9"/>
  <c r="AA510" i="9"/>
  <c r="AC510" i="9" s="1"/>
  <c r="AE509" i="9"/>
  <c r="AD509" i="9"/>
  <c r="AA509" i="9"/>
  <c r="AC509" i="9" s="1"/>
  <c r="AE508" i="9"/>
  <c r="AD508" i="9"/>
  <c r="AA508" i="9"/>
  <c r="AE507" i="9"/>
  <c r="AD507" i="9"/>
  <c r="AA507" i="9"/>
  <c r="AF507" i="9" s="1"/>
  <c r="AE506" i="9"/>
  <c r="AD506" i="9"/>
  <c r="AA506" i="9"/>
  <c r="AF506" i="9" s="1"/>
  <c r="AE505" i="9"/>
  <c r="AD505" i="9"/>
  <c r="AA505" i="9"/>
  <c r="AE504" i="9"/>
  <c r="AD504" i="9"/>
  <c r="AA504" i="9"/>
  <c r="AE503" i="9"/>
  <c r="AD503" i="9"/>
  <c r="AA503" i="9"/>
  <c r="AE502" i="9"/>
  <c r="AD502" i="9"/>
  <c r="AA502" i="9"/>
  <c r="AF502" i="9" s="1"/>
  <c r="AE501" i="9"/>
  <c r="AD501" i="9"/>
  <c r="AA501" i="9"/>
  <c r="AE500" i="9"/>
  <c r="AD500" i="9"/>
  <c r="AA500" i="9"/>
  <c r="AF500" i="9" s="1"/>
  <c r="AE499" i="9"/>
  <c r="AD499" i="9"/>
  <c r="AA499" i="9"/>
  <c r="AF499" i="9" s="1"/>
  <c r="AE498" i="9"/>
  <c r="AD498" i="9"/>
  <c r="AA498" i="9"/>
  <c r="AE497" i="9"/>
  <c r="AD497" i="9"/>
  <c r="AA497" i="9"/>
  <c r="AE496" i="9"/>
  <c r="AD496" i="9"/>
  <c r="AA496" i="9"/>
  <c r="AF496" i="9" s="1"/>
  <c r="AE495" i="9"/>
  <c r="AD495" i="9"/>
  <c r="AA495" i="9"/>
  <c r="AF495" i="9" s="1"/>
  <c r="AE494" i="9"/>
  <c r="AD494" i="9"/>
  <c r="AA494" i="9"/>
  <c r="AF494" i="9" s="1"/>
  <c r="AE493" i="9"/>
  <c r="AD493" i="9"/>
  <c r="AA493" i="9"/>
  <c r="AE492" i="9"/>
  <c r="AD492" i="9"/>
  <c r="AA492" i="9"/>
  <c r="AF492" i="9" s="1"/>
  <c r="AE491" i="9"/>
  <c r="AD491" i="9"/>
  <c r="AA491" i="9"/>
  <c r="AE490" i="9"/>
  <c r="AD490" i="9"/>
  <c r="AA490" i="9"/>
  <c r="AF490" i="9" s="1"/>
  <c r="AE489" i="9"/>
  <c r="AD489" i="9"/>
  <c r="AA489" i="9"/>
  <c r="AE488" i="9"/>
  <c r="AD488" i="9"/>
  <c r="AA488" i="9"/>
  <c r="AE487" i="9"/>
  <c r="AD487" i="9"/>
  <c r="AA487" i="9"/>
  <c r="AF487" i="9" s="1"/>
  <c r="AE486" i="9"/>
  <c r="AD486" i="9"/>
  <c r="AA486" i="9"/>
  <c r="AF486" i="9" s="1"/>
  <c r="AE485" i="9"/>
  <c r="AD485" i="9"/>
  <c r="AA485" i="9"/>
  <c r="AE484" i="9"/>
  <c r="AD484" i="9"/>
  <c r="AA484" i="9"/>
  <c r="AE483" i="9"/>
  <c r="AD483" i="9"/>
  <c r="AA483" i="9"/>
  <c r="AE482" i="9"/>
  <c r="AD482" i="9"/>
  <c r="AA482" i="9"/>
  <c r="AE481" i="9"/>
  <c r="AD481" i="9"/>
  <c r="AA481" i="9"/>
  <c r="AE480" i="9"/>
  <c r="AD480" i="9"/>
  <c r="AA480" i="9"/>
  <c r="AE479" i="9"/>
  <c r="AD479" i="9"/>
  <c r="AA479" i="9"/>
  <c r="AE478" i="9"/>
  <c r="AD478" i="9"/>
  <c r="AA478" i="9"/>
  <c r="AE477" i="9"/>
  <c r="AD477" i="9"/>
  <c r="AA477" i="9"/>
  <c r="AE476" i="9"/>
  <c r="AD476" i="9"/>
  <c r="AA476" i="9"/>
  <c r="AE475" i="9"/>
  <c r="AD475" i="9"/>
  <c r="AA475" i="9"/>
  <c r="AE474" i="9"/>
  <c r="AD474" i="9"/>
  <c r="AA474" i="9"/>
  <c r="AE473" i="9"/>
  <c r="AD473" i="9"/>
  <c r="AA473" i="9"/>
  <c r="AE472" i="9"/>
  <c r="AD472" i="9"/>
  <c r="AA472" i="9"/>
  <c r="AE471" i="9"/>
  <c r="AD471" i="9"/>
  <c r="AA471" i="9"/>
  <c r="AE470" i="9"/>
  <c r="AD470" i="9"/>
  <c r="AA470" i="9"/>
  <c r="AE469" i="9"/>
  <c r="AD469" i="9"/>
  <c r="AA469" i="9"/>
  <c r="AE468" i="9"/>
  <c r="AD468" i="9"/>
  <c r="AA468" i="9"/>
  <c r="AE467" i="9"/>
  <c r="AD467" i="9"/>
  <c r="AA467" i="9"/>
  <c r="AE466" i="9"/>
  <c r="AD466" i="9"/>
  <c r="AA466" i="9"/>
  <c r="AE465" i="9"/>
  <c r="AD465" i="9"/>
  <c r="AA465" i="9"/>
  <c r="AE464" i="9"/>
  <c r="AD464" i="9"/>
  <c r="AA464" i="9"/>
  <c r="AE463" i="9"/>
  <c r="AD463" i="9"/>
  <c r="AA463" i="9"/>
  <c r="AE462" i="9"/>
  <c r="AD462" i="9"/>
  <c r="AA462" i="9"/>
  <c r="AC462" i="9" s="1"/>
  <c r="AE461" i="9"/>
  <c r="AD461" i="9"/>
  <c r="AA461" i="9"/>
  <c r="AE460" i="9"/>
  <c r="AD460" i="9"/>
  <c r="AA460" i="9"/>
  <c r="AC460" i="9" s="1"/>
  <c r="AE459" i="9"/>
  <c r="AD459" i="9"/>
  <c r="AA459" i="9"/>
  <c r="AE458" i="9"/>
  <c r="AD458" i="9"/>
  <c r="AA458" i="9"/>
  <c r="AC458" i="9" s="1"/>
  <c r="AE457" i="9"/>
  <c r="AD457" i="9"/>
  <c r="AA457" i="9"/>
  <c r="AE456" i="9"/>
  <c r="AD456" i="9"/>
  <c r="AA456" i="9"/>
  <c r="AC456" i="9" s="1"/>
  <c r="AE455" i="9"/>
  <c r="AD455" i="9"/>
  <c r="AA455" i="9"/>
  <c r="AE454" i="9"/>
  <c r="AD454" i="9"/>
  <c r="AA454" i="9"/>
  <c r="AC454" i="9" s="1"/>
  <c r="AE453" i="9"/>
  <c r="AD453" i="9"/>
  <c r="AA453" i="9"/>
  <c r="AE452" i="9"/>
  <c r="AD452" i="9"/>
  <c r="AA452" i="9"/>
  <c r="AB452" i="9" s="1"/>
  <c r="AE451" i="9"/>
  <c r="AD451" i="9"/>
  <c r="AA451" i="9"/>
  <c r="AC451" i="9" s="1"/>
  <c r="AE450" i="9"/>
  <c r="AD450" i="9"/>
  <c r="AA450" i="9"/>
  <c r="AC450" i="9" s="1"/>
  <c r="AE449" i="9"/>
  <c r="AD449" i="9"/>
  <c r="AA449" i="9"/>
  <c r="AE448" i="9"/>
  <c r="AD448" i="9"/>
  <c r="AA448" i="9"/>
  <c r="AF448" i="9" s="1"/>
  <c r="AE447" i="9"/>
  <c r="AD447" i="9"/>
  <c r="AA447" i="9"/>
  <c r="AC447" i="9" s="1"/>
  <c r="AE446" i="9"/>
  <c r="AD446" i="9"/>
  <c r="AA446" i="9"/>
  <c r="AC446" i="9" s="1"/>
  <c r="AE445" i="9"/>
  <c r="AD445" i="9"/>
  <c r="AA445" i="9"/>
  <c r="AC445" i="9" s="1"/>
  <c r="AE444" i="9"/>
  <c r="AD444" i="9"/>
  <c r="AA444" i="9"/>
  <c r="AE443" i="9"/>
  <c r="AD443" i="9"/>
  <c r="AA443" i="9"/>
  <c r="AC443" i="9" s="1"/>
  <c r="AE442" i="9"/>
  <c r="AD442" i="9"/>
  <c r="AA442" i="9"/>
  <c r="AC442" i="9" s="1"/>
  <c r="AE441" i="9"/>
  <c r="AD441" i="9"/>
  <c r="AA441" i="9"/>
  <c r="AC441" i="9" s="1"/>
  <c r="AE440" i="9"/>
  <c r="AD440" i="9"/>
  <c r="AA440" i="9"/>
  <c r="AE439" i="9"/>
  <c r="AD439" i="9"/>
  <c r="AA439" i="9"/>
  <c r="AE438" i="9"/>
  <c r="AD438" i="9"/>
  <c r="AA438" i="9"/>
  <c r="AC438" i="9" s="1"/>
  <c r="AE437" i="9"/>
  <c r="AD437" i="9"/>
  <c r="AA437" i="9"/>
  <c r="AC437" i="9" s="1"/>
  <c r="AE436" i="9"/>
  <c r="AD436" i="9"/>
  <c r="AA436" i="9"/>
  <c r="AE435" i="9"/>
  <c r="AD435" i="9"/>
  <c r="AA435" i="9"/>
  <c r="AE434" i="9"/>
  <c r="AD434" i="9"/>
  <c r="AA434" i="9"/>
  <c r="AC434" i="9" s="1"/>
  <c r="AE433" i="9"/>
  <c r="AD433" i="9"/>
  <c r="AA433" i="9"/>
  <c r="AC433" i="9" s="1"/>
  <c r="AE432" i="9"/>
  <c r="AD432" i="9"/>
  <c r="AA432" i="9"/>
  <c r="AE431" i="9"/>
  <c r="AD431" i="9"/>
  <c r="AA431" i="9"/>
  <c r="AC431" i="9" s="1"/>
  <c r="AE430" i="9"/>
  <c r="AD430" i="9"/>
  <c r="AA430" i="9"/>
  <c r="AE429" i="9"/>
  <c r="AD429" i="9"/>
  <c r="AA429" i="9"/>
  <c r="AC429" i="9" s="1"/>
  <c r="AE428" i="9"/>
  <c r="AD428" i="9"/>
  <c r="AA428" i="9"/>
  <c r="AC428" i="9" s="1"/>
  <c r="AE427" i="9"/>
  <c r="AD427" i="9"/>
  <c r="AA427" i="9"/>
  <c r="AE426" i="9"/>
  <c r="AD426" i="9"/>
  <c r="AA426" i="9"/>
  <c r="AE425" i="9"/>
  <c r="AD425" i="9"/>
  <c r="AA425" i="9"/>
  <c r="AC425" i="9" s="1"/>
  <c r="AE424" i="9"/>
  <c r="AD424" i="9"/>
  <c r="AA424" i="9"/>
  <c r="AE423" i="9"/>
  <c r="AD423" i="9"/>
  <c r="AA423" i="9"/>
  <c r="AE422" i="9"/>
  <c r="AD422" i="9"/>
  <c r="AA422" i="9"/>
  <c r="AC422" i="9" s="1"/>
  <c r="AE421" i="9"/>
  <c r="AD421" i="9"/>
  <c r="AA421" i="9"/>
  <c r="AC421" i="9" s="1"/>
  <c r="AE420" i="9"/>
  <c r="AD420" i="9"/>
  <c r="AA420" i="9"/>
  <c r="AE419" i="9"/>
  <c r="AD419" i="9"/>
  <c r="AA419" i="9"/>
  <c r="AE418" i="9"/>
  <c r="AD418" i="9"/>
  <c r="AA418" i="9"/>
  <c r="AE417" i="9"/>
  <c r="AD417" i="9"/>
  <c r="AA417" i="9"/>
  <c r="AC417" i="9" s="1"/>
  <c r="AE416" i="9"/>
  <c r="AD416" i="9"/>
  <c r="AA416" i="9"/>
  <c r="AC416" i="9" s="1"/>
  <c r="AE415" i="9"/>
  <c r="AD415" i="9"/>
  <c r="AA415" i="9"/>
  <c r="AE414" i="9"/>
  <c r="AD414" i="9"/>
  <c r="AA414" i="9"/>
  <c r="AE413" i="9"/>
  <c r="AD413" i="9"/>
  <c r="AA413" i="9"/>
  <c r="AC413" i="9" s="1"/>
  <c r="AE412" i="9"/>
  <c r="AD412" i="9"/>
  <c r="AA412" i="9"/>
  <c r="AC412" i="9" s="1"/>
  <c r="AE411" i="9"/>
  <c r="AD411" i="9"/>
  <c r="AA411" i="9"/>
  <c r="AE410" i="9"/>
  <c r="AD410" i="9"/>
  <c r="AA410" i="9"/>
  <c r="AC410" i="9" s="1"/>
  <c r="AE409" i="9"/>
  <c r="AD409" i="9"/>
  <c r="AA409" i="9"/>
  <c r="AC409" i="9" s="1"/>
  <c r="AE408" i="9"/>
  <c r="AD408" i="9"/>
  <c r="AA408" i="9"/>
  <c r="AE407" i="9"/>
  <c r="AD407" i="9"/>
  <c r="AA407" i="9"/>
  <c r="AE406" i="9"/>
  <c r="AD406" i="9"/>
  <c r="AA406" i="9"/>
  <c r="AC406" i="9" s="1"/>
  <c r="AE405" i="9"/>
  <c r="AD405" i="9"/>
  <c r="AA405" i="9"/>
  <c r="AC405" i="9" s="1"/>
  <c r="AE404" i="9"/>
  <c r="AD404" i="9"/>
  <c r="AA404" i="9"/>
  <c r="AE403" i="9"/>
  <c r="AD403" i="9"/>
  <c r="AA403" i="9"/>
  <c r="AF403" i="9" s="1"/>
  <c r="AE402" i="9"/>
  <c r="AD402" i="9"/>
  <c r="AA402" i="9"/>
  <c r="AC402" i="9" s="1"/>
  <c r="AE401" i="9"/>
  <c r="AD401" i="9"/>
  <c r="AA401" i="9"/>
  <c r="AC401" i="9" s="1"/>
  <c r="AE400" i="9"/>
  <c r="AD400" i="9"/>
  <c r="AA400" i="9"/>
  <c r="AE399" i="9"/>
  <c r="AD399" i="9"/>
  <c r="AA399" i="9"/>
  <c r="AE398" i="9"/>
  <c r="AD398" i="9"/>
  <c r="AA398" i="9"/>
  <c r="AF398" i="9" s="1"/>
  <c r="AE397" i="9"/>
  <c r="AD397" i="9"/>
  <c r="AA397" i="9"/>
  <c r="AC397" i="9" s="1"/>
  <c r="AE396" i="9"/>
  <c r="AD396" i="9"/>
  <c r="AA396" i="9"/>
  <c r="AC396" i="9" s="1"/>
  <c r="AE395" i="9"/>
  <c r="AD395" i="9"/>
  <c r="AA395" i="9"/>
  <c r="AE394" i="9"/>
  <c r="AD394" i="9"/>
  <c r="AA394" i="9"/>
  <c r="AF394" i="9" s="1"/>
  <c r="AE393" i="9"/>
  <c r="AD393" i="9"/>
  <c r="AA393" i="9"/>
  <c r="AC393" i="9" s="1"/>
  <c r="AE392" i="9"/>
  <c r="AD392" i="9"/>
  <c r="AA392" i="9"/>
  <c r="AC392" i="9" s="1"/>
  <c r="AE391" i="9"/>
  <c r="AD391" i="9"/>
  <c r="AA391" i="9"/>
  <c r="AE390" i="9"/>
  <c r="AD390" i="9"/>
  <c r="AA390" i="9"/>
  <c r="AF390" i="9" s="1"/>
  <c r="AE389" i="9"/>
  <c r="AD389" i="9"/>
  <c r="AA389" i="9"/>
  <c r="AF389" i="9" s="1"/>
  <c r="AE388" i="9"/>
  <c r="AD388" i="9"/>
  <c r="AA388" i="9"/>
  <c r="AC388" i="9" s="1"/>
  <c r="AE387" i="9"/>
  <c r="AD387" i="9"/>
  <c r="AA387" i="9"/>
  <c r="AE386" i="9"/>
  <c r="AD386" i="9"/>
  <c r="AA386" i="9"/>
  <c r="AF386" i="9" s="1"/>
  <c r="AE385" i="9"/>
  <c r="AD385" i="9"/>
  <c r="AA385" i="9"/>
  <c r="AF385" i="9" s="1"/>
  <c r="AE384" i="9"/>
  <c r="AD384" i="9"/>
  <c r="AA384" i="9"/>
  <c r="AC384" i="9" s="1"/>
  <c r="AE383" i="9"/>
  <c r="AD383" i="9"/>
  <c r="AA383" i="9"/>
  <c r="AE382" i="9"/>
  <c r="AD382" i="9"/>
  <c r="AA382" i="9"/>
  <c r="AF382" i="9" s="1"/>
  <c r="AE381" i="9"/>
  <c r="AD381" i="9"/>
  <c r="AA381" i="9"/>
  <c r="AF381" i="9" s="1"/>
  <c r="AE380" i="9"/>
  <c r="AD380" i="9"/>
  <c r="AA380" i="9"/>
  <c r="AC380" i="9" s="1"/>
  <c r="AE379" i="9"/>
  <c r="AD379" i="9"/>
  <c r="AA379" i="9"/>
  <c r="AE378" i="9"/>
  <c r="AD378" i="9"/>
  <c r="AA378" i="9"/>
  <c r="AF378" i="9" s="1"/>
  <c r="AE377" i="9"/>
  <c r="AD377" i="9"/>
  <c r="AA377" i="9"/>
  <c r="AF377" i="9" s="1"/>
  <c r="AE376" i="9"/>
  <c r="AD376" i="9"/>
  <c r="AA376" i="9"/>
  <c r="AC376" i="9" s="1"/>
  <c r="AE375" i="9"/>
  <c r="AD375" i="9"/>
  <c r="AA375" i="9"/>
  <c r="AE374" i="9"/>
  <c r="AD374" i="9"/>
  <c r="AA374" i="9"/>
  <c r="AF374" i="9" s="1"/>
  <c r="AE373" i="9"/>
  <c r="AD373" i="9"/>
  <c r="AA373" i="9"/>
  <c r="AC373" i="9" s="1"/>
  <c r="AE372" i="9"/>
  <c r="AD372" i="9"/>
  <c r="AA372" i="9"/>
  <c r="AC372" i="9" s="1"/>
  <c r="AE371" i="9"/>
  <c r="AD371" i="9"/>
  <c r="AA371" i="9"/>
  <c r="AE370" i="9"/>
  <c r="AD370" i="9"/>
  <c r="AA370" i="9"/>
  <c r="AF370" i="9" s="1"/>
  <c r="AE369" i="9"/>
  <c r="AD369" i="9"/>
  <c r="AA369" i="9"/>
  <c r="AC369" i="9" s="1"/>
  <c r="AE368" i="9"/>
  <c r="AD368" i="9"/>
  <c r="AA368" i="9"/>
  <c r="AC368" i="9" s="1"/>
  <c r="AE367" i="9"/>
  <c r="AD367" i="9"/>
  <c r="AA367" i="9"/>
  <c r="AE366" i="9"/>
  <c r="AD366" i="9"/>
  <c r="AA366" i="9"/>
  <c r="AF366" i="9" s="1"/>
  <c r="AE365" i="9"/>
  <c r="AD365" i="9"/>
  <c r="AA365" i="9"/>
  <c r="AC365" i="9" s="1"/>
  <c r="AE364" i="9"/>
  <c r="AD364" i="9"/>
  <c r="AA364" i="9"/>
  <c r="AC364" i="9" s="1"/>
  <c r="AE363" i="9"/>
  <c r="AD363" i="9"/>
  <c r="AA363" i="9"/>
  <c r="AE362" i="9"/>
  <c r="AD362" i="9"/>
  <c r="AA362" i="9"/>
  <c r="AF362" i="9" s="1"/>
  <c r="AE361" i="9"/>
  <c r="AD361" i="9"/>
  <c r="AA361" i="9"/>
  <c r="AC361" i="9" s="1"/>
  <c r="AE360" i="9"/>
  <c r="AD360" i="9"/>
  <c r="AA360" i="9"/>
  <c r="AC360" i="9" s="1"/>
  <c r="AE359" i="9"/>
  <c r="AD359" i="9"/>
  <c r="AA359" i="9"/>
  <c r="AE358" i="9"/>
  <c r="AD358" i="9"/>
  <c r="AA358" i="9"/>
  <c r="AF358" i="9" s="1"/>
  <c r="AE357" i="9"/>
  <c r="AD357" i="9"/>
  <c r="AA357" i="9"/>
  <c r="AF357" i="9" s="1"/>
  <c r="AE356" i="9"/>
  <c r="AD356" i="9"/>
  <c r="AA356" i="9"/>
  <c r="AC356" i="9" s="1"/>
  <c r="AE355" i="9"/>
  <c r="AD355" i="9"/>
  <c r="AA355" i="9"/>
  <c r="AE354" i="9"/>
  <c r="AD354" i="9"/>
  <c r="AA354" i="9"/>
  <c r="AF354" i="9" s="1"/>
  <c r="AE353" i="9"/>
  <c r="AD353" i="9"/>
  <c r="AA353" i="9"/>
  <c r="AC353" i="9" s="1"/>
  <c r="AE352" i="9"/>
  <c r="AD352" i="9"/>
  <c r="AA352" i="9"/>
  <c r="AC352" i="9" s="1"/>
  <c r="AE351" i="9"/>
  <c r="AD351" i="9"/>
  <c r="AA351" i="9"/>
  <c r="AE350" i="9"/>
  <c r="AD350" i="9"/>
  <c r="AA350" i="9"/>
  <c r="AF350" i="9" s="1"/>
  <c r="AE349" i="9"/>
  <c r="AD349" i="9"/>
  <c r="AA349" i="9"/>
  <c r="AC349" i="9" s="1"/>
  <c r="AE348" i="9"/>
  <c r="AD348" i="9"/>
  <c r="AA348" i="9"/>
  <c r="AC348" i="9" s="1"/>
  <c r="AE347" i="9"/>
  <c r="AD347" i="9"/>
  <c r="AA347" i="9"/>
  <c r="AE346" i="9"/>
  <c r="AD346" i="9"/>
  <c r="AA346" i="9"/>
  <c r="AF346" i="9" s="1"/>
  <c r="AE345" i="9"/>
  <c r="AD345" i="9"/>
  <c r="AA345" i="9"/>
  <c r="AF345" i="9" s="1"/>
  <c r="AE344" i="9"/>
  <c r="AD344" i="9"/>
  <c r="AA344" i="9"/>
  <c r="AC344" i="9" s="1"/>
  <c r="AE343" i="9"/>
  <c r="AD343" i="9"/>
  <c r="AA343" i="9"/>
  <c r="AE342" i="9"/>
  <c r="AD342" i="9"/>
  <c r="AA342" i="9"/>
  <c r="AF342" i="9" s="1"/>
  <c r="AE341" i="9"/>
  <c r="AD341" i="9"/>
  <c r="AA341" i="9"/>
  <c r="AC341" i="9" s="1"/>
  <c r="AE340" i="9"/>
  <c r="AD340" i="9"/>
  <c r="AA340" i="9"/>
  <c r="AC340" i="9" s="1"/>
  <c r="AE339" i="9"/>
  <c r="AD339" i="9"/>
  <c r="AA339" i="9"/>
  <c r="AC339" i="9" s="1"/>
  <c r="AE338" i="9"/>
  <c r="AD338" i="9"/>
  <c r="AA338" i="9"/>
  <c r="AF338" i="9" s="1"/>
  <c r="AE337" i="9"/>
  <c r="AD337" i="9"/>
  <c r="AA337" i="9"/>
  <c r="AC337" i="9" s="1"/>
  <c r="AE336" i="9"/>
  <c r="AD336" i="9"/>
  <c r="AA336" i="9"/>
  <c r="AC336" i="9" s="1"/>
  <c r="AE335" i="9"/>
  <c r="AD335" i="9"/>
  <c r="AA335" i="9"/>
  <c r="AC335" i="9" s="1"/>
  <c r="AE334" i="9"/>
  <c r="AD334" i="9"/>
  <c r="AA334" i="9"/>
  <c r="AF334" i="9" s="1"/>
  <c r="AE333" i="9"/>
  <c r="AD333" i="9"/>
  <c r="AA333" i="9"/>
  <c r="AC333" i="9" s="1"/>
  <c r="AE332" i="9"/>
  <c r="AD332" i="9"/>
  <c r="AA332" i="9"/>
  <c r="AF332" i="9" s="1"/>
  <c r="AE331" i="9"/>
  <c r="AD331" i="9"/>
  <c r="AA331" i="9"/>
  <c r="AF331" i="9" s="1"/>
  <c r="AE330" i="9"/>
  <c r="AD330" i="9"/>
  <c r="AA330" i="9"/>
  <c r="AB330" i="9" s="1"/>
  <c r="AE329" i="9"/>
  <c r="AD329" i="9"/>
  <c r="AA329" i="9"/>
  <c r="AC329" i="9" s="1"/>
  <c r="AE328" i="9"/>
  <c r="AD328" i="9"/>
  <c r="AA328" i="9"/>
  <c r="AC328" i="9" s="1"/>
  <c r="AE327" i="9"/>
  <c r="AD327" i="9"/>
  <c r="AA327" i="9"/>
  <c r="AC327" i="9" s="1"/>
  <c r="AE326" i="9"/>
  <c r="AD326" i="9"/>
  <c r="AA326" i="9"/>
  <c r="AC326" i="9" s="1"/>
  <c r="AE325" i="9"/>
  <c r="AD325" i="9"/>
  <c r="AA325" i="9"/>
  <c r="AC325" i="9" s="1"/>
  <c r="AE324" i="9"/>
  <c r="AD324" i="9"/>
  <c r="AA324" i="9"/>
  <c r="AC324" i="9" s="1"/>
  <c r="AE323" i="9"/>
  <c r="AD323" i="9"/>
  <c r="AA323" i="9"/>
  <c r="AC323" i="9" s="1"/>
  <c r="AE322" i="9"/>
  <c r="AD322" i="9"/>
  <c r="AA322" i="9"/>
  <c r="AE321" i="9"/>
  <c r="AD321" i="9"/>
  <c r="AA321" i="9"/>
  <c r="AC321" i="9" s="1"/>
  <c r="AE320" i="9"/>
  <c r="AD320" i="9"/>
  <c r="AA320" i="9"/>
  <c r="AC320" i="9" s="1"/>
  <c r="AE319" i="9"/>
  <c r="AD319" i="9"/>
  <c r="AA319" i="9"/>
  <c r="AE318" i="9"/>
  <c r="AD318" i="9"/>
  <c r="AA318" i="9"/>
  <c r="AC318" i="9" s="1"/>
  <c r="AE317" i="9"/>
  <c r="AD317" i="9"/>
  <c r="AA317" i="9"/>
  <c r="AC317" i="9" s="1"/>
  <c r="AE316" i="9"/>
  <c r="AD316" i="9"/>
  <c r="AA316" i="9"/>
  <c r="AE315" i="9"/>
  <c r="AD315" i="9"/>
  <c r="AA315" i="9"/>
  <c r="AC315" i="9" s="1"/>
  <c r="AE314" i="9"/>
  <c r="AD314" i="9"/>
  <c r="AA314" i="9"/>
  <c r="AC314" i="9" s="1"/>
  <c r="AE313" i="9"/>
  <c r="AD313" i="9"/>
  <c r="AA313" i="9"/>
  <c r="AC313" i="9" s="1"/>
  <c r="AE312" i="9"/>
  <c r="AD312" i="9"/>
  <c r="AA312" i="9"/>
  <c r="AE311" i="9"/>
  <c r="AD311" i="9"/>
  <c r="AA311" i="9"/>
  <c r="AE310" i="9"/>
  <c r="AD310" i="9"/>
  <c r="AA310" i="9"/>
  <c r="AC310" i="9" s="1"/>
  <c r="AE309" i="9"/>
  <c r="AD309" i="9"/>
  <c r="AA309" i="9"/>
  <c r="AC309" i="9" s="1"/>
  <c r="AE308" i="9"/>
  <c r="AD308" i="9"/>
  <c r="AA308" i="9"/>
  <c r="AC308" i="9" s="1"/>
  <c r="AE307" i="9"/>
  <c r="AD307" i="9"/>
  <c r="AA307" i="9"/>
  <c r="AC307" i="9" s="1"/>
  <c r="AE306" i="9"/>
  <c r="AD306" i="9"/>
  <c r="AA306" i="9"/>
  <c r="AE305" i="9"/>
  <c r="AD305" i="9"/>
  <c r="AA305" i="9"/>
  <c r="AC305" i="9" s="1"/>
  <c r="AE304" i="9"/>
  <c r="AD304" i="9"/>
  <c r="AA304" i="9"/>
  <c r="AF304" i="9" s="1"/>
  <c r="AE303" i="9"/>
  <c r="AD303" i="9"/>
  <c r="AA303" i="9"/>
  <c r="AC303" i="9" s="1"/>
  <c r="AE302" i="9"/>
  <c r="AD302" i="9"/>
  <c r="AA302" i="9"/>
  <c r="AE301" i="9"/>
  <c r="AD301" i="9"/>
  <c r="AA301" i="9"/>
  <c r="AC301" i="9" s="1"/>
  <c r="AE300" i="9"/>
  <c r="AD300" i="9"/>
  <c r="AA300" i="9"/>
  <c r="AC300" i="9" s="1"/>
  <c r="AE299" i="9"/>
  <c r="AD299" i="9"/>
  <c r="AA299" i="9"/>
  <c r="AE298" i="9"/>
  <c r="AD298" i="9"/>
  <c r="AA298" i="9"/>
  <c r="AC298" i="9" s="1"/>
  <c r="AE297" i="9"/>
  <c r="AD297" i="9"/>
  <c r="AA297" i="9"/>
  <c r="AC297" i="9" s="1"/>
  <c r="AE296" i="9"/>
  <c r="AD296" i="9"/>
  <c r="AA296" i="9"/>
  <c r="AC296" i="9" s="1"/>
  <c r="AE295" i="9"/>
  <c r="AD295" i="9"/>
  <c r="AA295" i="9"/>
  <c r="AE294" i="9"/>
  <c r="AD294" i="9"/>
  <c r="AA294" i="9"/>
  <c r="AE293" i="9"/>
  <c r="AD293" i="9"/>
  <c r="AA293" i="9"/>
  <c r="AC293" i="9" s="1"/>
  <c r="AE292" i="9"/>
  <c r="AD292" i="9"/>
  <c r="AA292" i="9"/>
  <c r="AC292" i="9" s="1"/>
  <c r="AE291" i="9"/>
  <c r="AD291" i="9"/>
  <c r="AA291" i="9"/>
  <c r="AC291" i="9" s="1"/>
  <c r="AE290" i="9"/>
  <c r="AD290" i="9"/>
  <c r="AA290" i="9"/>
  <c r="AC290" i="9" s="1"/>
  <c r="AE289" i="9"/>
  <c r="AD289" i="9"/>
  <c r="AA289" i="9"/>
  <c r="AE288" i="9"/>
  <c r="AD288" i="9"/>
  <c r="AA288" i="9"/>
  <c r="AF288" i="9" s="1"/>
  <c r="AE287" i="9"/>
  <c r="AD287" i="9"/>
  <c r="AA287" i="9"/>
  <c r="AF287" i="9" s="1"/>
  <c r="AE286" i="9"/>
  <c r="AD286" i="9"/>
  <c r="AA286" i="9"/>
  <c r="AF286" i="9" s="1"/>
  <c r="AE285" i="9"/>
  <c r="AD285" i="9"/>
  <c r="AA285" i="9"/>
  <c r="AF285" i="9" s="1"/>
  <c r="AE284" i="9"/>
  <c r="AD284" i="9"/>
  <c r="AA284" i="9"/>
  <c r="AF284" i="9" s="1"/>
  <c r="AE283" i="9"/>
  <c r="AD283" i="9"/>
  <c r="AA283" i="9"/>
  <c r="AF283" i="9" s="1"/>
  <c r="AE282" i="9"/>
  <c r="AD282" i="9"/>
  <c r="AA282" i="9"/>
  <c r="AF282" i="9" s="1"/>
  <c r="AE281" i="9"/>
  <c r="AD281" i="9"/>
  <c r="AA281" i="9"/>
  <c r="AF281" i="9" s="1"/>
  <c r="AE280" i="9"/>
  <c r="AD280" i="9"/>
  <c r="AA280" i="9"/>
  <c r="AF280" i="9" s="1"/>
  <c r="AE279" i="9"/>
  <c r="AD279" i="9"/>
  <c r="AA279" i="9"/>
  <c r="AF279" i="9" s="1"/>
  <c r="AE278" i="9"/>
  <c r="AD278" i="9"/>
  <c r="AA278" i="9"/>
  <c r="AF278" i="9" s="1"/>
  <c r="AE277" i="9"/>
  <c r="AD277" i="9"/>
  <c r="AA277" i="9"/>
  <c r="AF277" i="9" s="1"/>
  <c r="AE276" i="9"/>
  <c r="AD276" i="9"/>
  <c r="AA276" i="9"/>
  <c r="AF276" i="9" s="1"/>
  <c r="AE275" i="9"/>
  <c r="AD275" i="9"/>
  <c r="AA275" i="9"/>
  <c r="AF275" i="9" s="1"/>
  <c r="AE274" i="9"/>
  <c r="AD274" i="9"/>
  <c r="AA274" i="9"/>
  <c r="AF274" i="9" s="1"/>
  <c r="AE273" i="9"/>
  <c r="AD273" i="9"/>
  <c r="AA273" i="9"/>
  <c r="AF273" i="9" s="1"/>
  <c r="AE272" i="9"/>
  <c r="AD272" i="9"/>
  <c r="AA272" i="9"/>
  <c r="AE271" i="9"/>
  <c r="AD271" i="9"/>
  <c r="AA271" i="9"/>
  <c r="AE270" i="9"/>
  <c r="AD270" i="9"/>
  <c r="AA270" i="9"/>
  <c r="AE269" i="9"/>
  <c r="AD269" i="9"/>
  <c r="AA269" i="9"/>
  <c r="AE268" i="9"/>
  <c r="AD268" i="9"/>
  <c r="AA268" i="9"/>
  <c r="AE267" i="9"/>
  <c r="AD267" i="9"/>
  <c r="AA267" i="9"/>
  <c r="AE266" i="9"/>
  <c r="AD266" i="9"/>
  <c r="AA266" i="9"/>
  <c r="AE265" i="9"/>
  <c r="AD265" i="9"/>
  <c r="AA265" i="9"/>
  <c r="AE264" i="9"/>
  <c r="AD264" i="9"/>
  <c r="AA264" i="9"/>
  <c r="AE263" i="9"/>
  <c r="AD263" i="9"/>
  <c r="AA263" i="9"/>
  <c r="AE262" i="9"/>
  <c r="AD262" i="9"/>
  <c r="AA262" i="9"/>
  <c r="AF262" i="9" s="1"/>
  <c r="AE261" i="9"/>
  <c r="AD261" i="9"/>
  <c r="AA261" i="9"/>
  <c r="AF261" i="9" s="1"/>
  <c r="AE260" i="9"/>
  <c r="AD260" i="9"/>
  <c r="AA260" i="9"/>
  <c r="AF260" i="9" s="1"/>
  <c r="AE259" i="9"/>
  <c r="AD259" i="9"/>
  <c r="AA259" i="9"/>
  <c r="AC259" i="9" s="1"/>
  <c r="AE258" i="9"/>
  <c r="AD258" i="9"/>
  <c r="AA258" i="9"/>
  <c r="AF258" i="9" s="1"/>
  <c r="AE257" i="9"/>
  <c r="AD257" i="9"/>
  <c r="AA257" i="9"/>
  <c r="AF257" i="9" s="1"/>
  <c r="AE256" i="9"/>
  <c r="AD256" i="9"/>
  <c r="AA256" i="9"/>
  <c r="AF256" i="9" s="1"/>
  <c r="AE255" i="9"/>
  <c r="AD255" i="9"/>
  <c r="AA255" i="9"/>
  <c r="AF255" i="9" s="1"/>
  <c r="AE254" i="9"/>
  <c r="AD254" i="9"/>
  <c r="AA254" i="9"/>
  <c r="AF254" i="9" s="1"/>
  <c r="AE253" i="9"/>
  <c r="AD253" i="9"/>
  <c r="AA253" i="9"/>
  <c r="AF253" i="9" s="1"/>
  <c r="AE252" i="9"/>
  <c r="AD252" i="9"/>
  <c r="AA252" i="9"/>
  <c r="AF252" i="9" s="1"/>
  <c r="AE251" i="9"/>
  <c r="AD251" i="9"/>
  <c r="AA251" i="9"/>
  <c r="AF251" i="9" s="1"/>
  <c r="AE250" i="9"/>
  <c r="AD250" i="9"/>
  <c r="AA250" i="9"/>
  <c r="AF250" i="9" s="1"/>
  <c r="AE249" i="9"/>
  <c r="AD249" i="9"/>
  <c r="AA249" i="9"/>
  <c r="AF249" i="9" s="1"/>
  <c r="AE248" i="9"/>
  <c r="AD248" i="9"/>
  <c r="AA248" i="9"/>
  <c r="AE247" i="9"/>
  <c r="AD247" i="9"/>
  <c r="AA247" i="9"/>
  <c r="AE246" i="9"/>
  <c r="AD246" i="9"/>
  <c r="AA246" i="9"/>
  <c r="AE245" i="9"/>
  <c r="AD245" i="9"/>
  <c r="AA245" i="9"/>
  <c r="AE244" i="9"/>
  <c r="AD244" i="9"/>
  <c r="AA244" i="9"/>
  <c r="AE243" i="9"/>
  <c r="AD243" i="9"/>
  <c r="AA243" i="9"/>
  <c r="AE242" i="9"/>
  <c r="AD242" i="9"/>
  <c r="AA242" i="9"/>
  <c r="AE241" i="9"/>
  <c r="AD241" i="9"/>
  <c r="AA241" i="9"/>
  <c r="AE240" i="9"/>
  <c r="AD240" i="9"/>
  <c r="AA240" i="9"/>
  <c r="AE239" i="9"/>
  <c r="AD239" i="9"/>
  <c r="AA239" i="9"/>
  <c r="AF239" i="9" s="1"/>
  <c r="AE238" i="9"/>
  <c r="AD238" i="9"/>
  <c r="AA238" i="9"/>
  <c r="AF238" i="9" s="1"/>
  <c r="AE237" i="9"/>
  <c r="AD237" i="9"/>
  <c r="AA237" i="9"/>
  <c r="AF237" i="9" s="1"/>
  <c r="AE236" i="9"/>
  <c r="AD236" i="9"/>
  <c r="AA236" i="9"/>
  <c r="AF236" i="9" s="1"/>
  <c r="AE235" i="9"/>
  <c r="AD235" i="9"/>
  <c r="AA235" i="9"/>
  <c r="AF235" i="9" s="1"/>
  <c r="AE234" i="9"/>
  <c r="AD234" i="9"/>
  <c r="AA234" i="9"/>
  <c r="AF234" i="9" s="1"/>
  <c r="AE233" i="9"/>
  <c r="AD233" i="9"/>
  <c r="AA233" i="9"/>
  <c r="AF233" i="9" s="1"/>
  <c r="AE232" i="9"/>
  <c r="AD232" i="9"/>
  <c r="AA232" i="9"/>
  <c r="AF232" i="9" s="1"/>
  <c r="AE231" i="9"/>
  <c r="AD231" i="9"/>
  <c r="AA231" i="9"/>
  <c r="AF231" i="9" s="1"/>
  <c r="AE230" i="9"/>
  <c r="AD230" i="9"/>
  <c r="AA230" i="9"/>
  <c r="AF230" i="9" s="1"/>
  <c r="AE229" i="9"/>
  <c r="AD229" i="9"/>
  <c r="AA229" i="9"/>
  <c r="AF229" i="9" s="1"/>
  <c r="AE228" i="9"/>
  <c r="AD228" i="9"/>
  <c r="AA228" i="9"/>
  <c r="AF228" i="9" s="1"/>
  <c r="AE227" i="9"/>
  <c r="AD227" i="9"/>
  <c r="AA227" i="9"/>
  <c r="AF227" i="9" s="1"/>
  <c r="AE226" i="9"/>
  <c r="AD226" i="9"/>
  <c r="AA226" i="9"/>
  <c r="AF226" i="9" s="1"/>
  <c r="AE225" i="9"/>
  <c r="AD225" i="9"/>
  <c r="AA225" i="9"/>
  <c r="AF225" i="9" s="1"/>
  <c r="AE224" i="9"/>
  <c r="AD224" i="9"/>
  <c r="AA224" i="9"/>
  <c r="AF224" i="9" s="1"/>
  <c r="AE223" i="9"/>
  <c r="AD223" i="9"/>
  <c r="AA223" i="9"/>
  <c r="AF223" i="9" s="1"/>
  <c r="AE222" i="9"/>
  <c r="AD222" i="9"/>
  <c r="AA222" i="9"/>
  <c r="AF222" i="9" s="1"/>
  <c r="AE221" i="9"/>
  <c r="AD221" i="9"/>
  <c r="AA221" i="9"/>
  <c r="AF221" i="9" s="1"/>
  <c r="AE220" i="9"/>
  <c r="AD220" i="9"/>
  <c r="AA220" i="9"/>
  <c r="AF220" i="9" s="1"/>
  <c r="AE219" i="9"/>
  <c r="AD219" i="9"/>
  <c r="AA219" i="9"/>
  <c r="AF219" i="9" s="1"/>
  <c r="AE218" i="9"/>
  <c r="AD218" i="9"/>
  <c r="AA218" i="9"/>
  <c r="AC218" i="9" s="1"/>
  <c r="AE217" i="9"/>
  <c r="AD217" i="9"/>
  <c r="AA217" i="9"/>
  <c r="AE216" i="9"/>
  <c r="AD216" i="9"/>
  <c r="AA216" i="9"/>
  <c r="AC216" i="9" s="1"/>
  <c r="AE215" i="9"/>
  <c r="AD215" i="9"/>
  <c r="AA215" i="9"/>
  <c r="AE214" i="9"/>
  <c r="AD214" i="9"/>
  <c r="AA214" i="9"/>
  <c r="AC214" i="9" s="1"/>
  <c r="AE213" i="9"/>
  <c r="AD213" i="9"/>
  <c r="AA213" i="9"/>
  <c r="AB213" i="9" s="1"/>
  <c r="AE212" i="9"/>
  <c r="AD212" i="9"/>
  <c r="AA212" i="9"/>
  <c r="AC212" i="9" s="1"/>
  <c r="AE211" i="9"/>
  <c r="AD211" i="9"/>
  <c r="AA211" i="9"/>
  <c r="AC211" i="9" s="1"/>
  <c r="AE210" i="9"/>
  <c r="AD210" i="9"/>
  <c r="AA210" i="9"/>
  <c r="AC210" i="9" s="1"/>
  <c r="AE209" i="9"/>
  <c r="AD209" i="9"/>
  <c r="AA209" i="9"/>
  <c r="AC209" i="9" s="1"/>
  <c r="AE208" i="9"/>
  <c r="AD208" i="9"/>
  <c r="AA208" i="9"/>
  <c r="AC208" i="9" s="1"/>
  <c r="AE207" i="9"/>
  <c r="AD207" i="9"/>
  <c r="AA207" i="9"/>
  <c r="AC207" i="9" s="1"/>
  <c r="AE206" i="9"/>
  <c r="AD206" i="9"/>
  <c r="AA206" i="9"/>
  <c r="AE205" i="9"/>
  <c r="AD205" i="9"/>
  <c r="AA205" i="9"/>
  <c r="AE204" i="9"/>
  <c r="AD204" i="9"/>
  <c r="AA204" i="9"/>
  <c r="AE203" i="9"/>
  <c r="AD203" i="9"/>
  <c r="AA203" i="9"/>
  <c r="AE202" i="9"/>
  <c r="AD202" i="9"/>
  <c r="AA202" i="9"/>
  <c r="AE201" i="9"/>
  <c r="AD201" i="9"/>
  <c r="AA201" i="9"/>
  <c r="AE200" i="9"/>
  <c r="AD200" i="9"/>
  <c r="AA200" i="9"/>
  <c r="AE199" i="9"/>
  <c r="AD199" i="9"/>
  <c r="AA199" i="9"/>
  <c r="AE198" i="9"/>
  <c r="AD198" i="9"/>
  <c r="AA198" i="9"/>
  <c r="AE197" i="9"/>
  <c r="AD197" i="9"/>
  <c r="AA197" i="9"/>
  <c r="AE196" i="9"/>
  <c r="AD196" i="9"/>
  <c r="AA196" i="9"/>
  <c r="AE195" i="9"/>
  <c r="AD195" i="9"/>
  <c r="AA195" i="9"/>
  <c r="AE194" i="9"/>
  <c r="AD194" i="9"/>
  <c r="AA194" i="9"/>
  <c r="AE193" i="9"/>
  <c r="AD193" i="9"/>
  <c r="AA193" i="9"/>
  <c r="AE192" i="9"/>
  <c r="AD192" i="9"/>
  <c r="AA192" i="9"/>
  <c r="AE191" i="9"/>
  <c r="AD191" i="9"/>
  <c r="AA191" i="9"/>
  <c r="AE190" i="9"/>
  <c r="AD190" i="9"/>
  <c r="AA190" i="9"/>
  <c r="AE189" i="9"/>
  <c r="AD189" i="9"/>
  <c r="AA189" i="9"/>
  <c r="AE188" i="9"/>
  <c r="AD188" i="9"/>
  <c r="AA188" i="9"/>
  <c r="AE187" i="9"/>
  <c r="AD187" i="9"/>
  <c r="AA187" i="9"/>
  <c r="AE186" i="9"/>
  <c r="AD186" i="9"/>
  <c r="AA186" i="9"/>
  <c r="AE185" i="9"/>
  <c r="AD185" i="9"/>
  <c r="AA185" i="9"/>
  <c r="AE184" i="9"/>
  <c r="AD184" i="9"/>
  <c r="AA184" i="9"/>
  <c r="AE183" i="9"/>
  <c r="AD183" i="9"/>
  <c r="AA183" i="9"/>
  <c r="AE182" i="9"/>
  <c r="AD182" i="9"/>
  <c r="AA182" i="9"/>
  <c r="AE181" i="9"/>
  <c r="AD181" i="9"/>
  <c r="AA181" i="9"/>
  <c r="AE180" i="9"/>
  <c r="AD180" i="9"/>
  <c r="AA180" i="9"/>
  <c r="AE179" i="9"/>
  <c r="AD179" i="9"/>
  <c r="AA179" i="9"/>
  <c r="AE178" i="9"/>
  <c r="AD178" i="9"/>
  <c r="AA178" i="9"/>
  <c r="AE177" i="9"/>
  <c r="AD177" i="9"/>
  <c r="AA177" i="9"/>
  <c r="AC177" i="9" s="1"/>
  <c r="AE176" i="9"/>
  <c r="AD176" i="9"/>
  <c r="AA176" i="9"/>
  <c r="AC176" i="9" s="1"/>
  <c r="AE175" i="9"/>
  <c r="AD175" i="9"/>
  <c r="AA175" i="9"/>
  <c r="AC175" i="9" s="1"/>
  <c r="AE174" i="9"/>
  <c r="AD174" i="9"/>
  <c r="AA174" i="9"/>
  <c r="AC174" i="9" s="1"/>
  <c r="AE171" i="9"/>
  <c r="AD171" i="9"/>
  <c r="AA171" i="9"/>
  <c r="AC171" i="9" s="1"/>
  <c r="AE168" i="9"/>
  <c r="AD168" i="9"/>
  <c r="AA168" i="9"/>
  <c r="AC168" i="9" s="1"/>
  <c r="AE165" i="9"/>
  <c r="AD165" i="9"/>
  <c r="AA165" i="9"/>
  <c r="AC165" i="9" s="1"/>
  <c r="AE161" i="9"/>
  <c r="AD161" i="9"/>
  <c r="AA161" i="9"/>
  <c r="AE160" i="9"/>
  <c r="AD160" i="9"/>
  <c r="AA160" i="9"/>
  <c r="AE159" i="9"/>
  <c r="AD159" i="9"/>
  <c r="AA159" i="9"/>
  <c r="AE158" i="9"/>
  <c r="AD158" i="9"/>
  <c r="AA158" i="9"/>
  <c r="AE156" i="9"/>
  <c r="AD156" i="9"/>
  <c r="AA156" i="9"/>
  <c r="AC156" i="9" s="1"/>
  <c r="AE151" i="9"/>
  <c r="AD151" i="9"/>
  <c r="AA151" i="9"/>
  <c r="AC151" i="9" s="1"/>
  <c r="AE148" i="9"/>
  <c r="AD148" i="9"/>
  <c r="AA148" i="9"/>
  <c r="AC148" i="9" s="1"/>
  <c r="AE147" i="9"/>
  <c r="AD147" i="9"/>
  <c r="AA147" i="9"/>
  <c r="AC147" i="9" s="1"/>
  <c r="AE144" i="9"/>
  <c r="AD144" i="9"/>
  <c r="AA144" i="9"/>
  <c r="AC144" i="9" s="1"/>
  <c r="AE141" i="9"/>
  <c r="AD141" i="9"/>
  <c r="AA141" i="9"/>
  <c r="AC141" i="9" s="1"/>
  <c r="AE137" i="9"/>
  <c r="AD137" i="9"/>
  <c r="AA137" i="9"/>
  <c r="AE133" i="9"/>
  <c r="AD133" i="9"/>
  <c r="AA133" i="9"/>
  <c r="AC133" i="9" s="1"/>
  <c r="AE132" i="9"/>
  <c r="AD132" i="9"/>
  <c r="AA132" i="9"/>
  <c r="AC132" i="9" s="1"/>
  <c r="AE125" i="9"/>
  <c r="AD125" i="9"/>
  <c r="AA125" i="9"/>
  <c r="AC125" i="9" s="1"/>
  <c r="AE119" i="9"/>
  <c r="AD119" i="9"/>
  <c r="AA119" i="9"/>
  <c r="AE114" i="9"/>
  <c r="AD114" i="9"/>
  <c r="AA114" i="9"/>
  <c r="AE109" i="9"/>
  <c r="AD109" i="9"/>
  <c r="AA109" i="9"/>
  <c r="AE104" i="9"/>
  <c r="AD104" i="9"/>
  <c r="AA104" i="9"/>
  <c r="AE103" i="9"/>
  <c r="AD103" i="9"/>
  <c r="AA103" i="9"/>
  <c r="AE102" i="9"/>
  <c r="AD102" i="9"/>
  <c r="AA102" i="9"/>
  <c r="AE101" i="9"/>
  <c r="AD101" i="9"/>
  <c r="AA101" i="9"/>
  <c r="AC101" i="9" s="1"/>
  <c r="AE100" i="9"/>
  <c r="AD100" i="9"/>
  <c r="AA100" i="9"/>
  <c r="AE99" i="9"/>
  <c r="AD99" i="9"/>
  <c r="AA99" i="9"/>
  <c r="AE98" i="9"/>
  <c r="AD98" i="9"/>
  <c r="AA98" i="9"/>
  <c r="AE97" i="9"/>
  <c r="AD97" i="9"/>
  <c r="AA97" i="9"/>
  <c r="AE96" i="9"/>
  <c r="AD96" i="9"/>
  <c r="AA96" i="9"/>
  <c r="AE95" i="9"/>
  <c r="AD95" i="9"/>
  <c r="AA95" i="9"/>
  <c r="AC95" i="9" s="1"/>
  <c r="AE94" i="9"/>
  <c r="AD94" i="9"/>
  <c r="AA94" i="9"/>
  <c r="AC94" i="9" s="1"/>
  <c r="AE93" i="9"/>
  <c r="AD93" i="9"/>
  <c r="AA93" i="9"/>
  <c r="AC93" i="9" s="1"/>
  <c r="AE92" i="9"/>
  <c r="AD92" i="9"/>
  <c r="AA92" i="9"/>
  <c r="AC92" i="9" s="1"/>
  <c r="AE91" i="9"/>
  <c r="AD91" i="9"/>
  <c r="AA91" i="9"/>
  <c r="AC91" i="9" s="1"/>
  <c r="AE90" i="9"/>
  <c r="AD90" i="9"/>
  <c r="AA90" i="9"/>
  <c r="AC90" i="9" s="1"/>
  <c r="AE89" i="9"/>
  <c r="AD89" i="9"/>
  <c r="AA89" i="9"/>
  <c r="AC89" i="9" s="1"/>
  <c r="AE88" i="9"/>
  <c r="AD88" i="9"/>
  <c r="AA88" i="9"/>
  <c r="AC88" i="9" s="1"/>
  <c r="AE87" i="9"/>
  <c r="AD87" i="9"/>
  <c r="AA87" i="9"/>
  <c r="AC87" i="9" s="1"/>
  <c r="AE86" i="9"/>
  <c r="AD86" i="9"/>
  <c r="AA86" i="9"/>
  <c r="AC86" i="9" s="1"/>
  <c r="AE85" i="9"/>
  <c r="AD85" i="9"/>
  <c r="AA85" i="9"/>
  <c r="AC85" i="9" s="1"/>
  <c r="AE84" i="9"/>
  <c r="AD84" i="9"/>
  <c r="AA84" i="9"/>
  <c r="AC84" i="9" s="1"/>
  <c r="AE80" i="9"/>
  <c r="AD80" i="9"/>
  <c r="AA80" i="9"/>
  <c r="AE79" i="9"/>
  <c r="AD79" i="9"/>
  <c r="AA79" i="9"/>
  <c r="AE78" i="9"/>
  <c r="AD78" i="9"/>
  <c r="AA78" i="9"/>
  <c r="AE74" i="9"/>
  <c r="AD74" i="9"/>
  <c r="AA74" i="9"/>
  <c r="AF74" i="9" s="1"/>
  <c r="AE73" i="9"/>
  <c r="AD73" i="9"/>
  <c r="AA73" i="9"/>
  <c r="AF73" i="9" s="1"/>
  <c r="AE72" i="9"/>
  <c r="AD72" i="9"/>
  <c r="AA72" i="9"/>
  <c r="AF72" i="9" s="1"/>
  <c r="AE70" i="9"/>
  <c r="AD70" i="9"/>
  <c r="AA70" i="9"/>
  <c r="AE69" i="9"/>
  <c r="AD69" i="9"/>
  <c r="AA69" i="9"/>
  <c r="AE68" i="9"/>
  <c r="AD68" i="9"/>
  <c r="AA68" i="9"/>
  <c r="AE67" i="9"/>
  <c r="AD67" i="9"/>
  <c r="AA67" i="9"/>
  <c r="AE66" i="9"/>
  <c r="AD66" i="9"/>
  <c r="AA66" i="9"/>
  <c r="AE65" i="9"/>
  <c r="AD65" i="9"/>
  <c r="AA65" i="9"/>
  <c r="AE64" i="9"/>
  <c r="AD64" i="9"/>
  <c r="AA64" i="9"/>
  <c r="AE62" i="9"/>
  <c r="AD62" i="9"/>
  <c r="AA62" i="9"/>
  <c r="AF62" i="9" s="1"/>
  <c r="AE61" i="9"/>
  <c r="AD61" i="9"/>
  <c r="AA61" i="9"/>
  <c r="AF61" i="9" s="1"/>
  <c r="AE60" i="9"/>
  <c r="AD60" i="9"/>
  <c r="AA60" i="9"/>
  <c r="AF60" i="9" s="1"/>
  <c r="AE59" i="9"/>
  <c r="AD59" i="9"/>
  <c r="AA59" i="9"/>
  <c r="AF59" i="9" s="1"/>
  <c r="AE57" i="9"/>
  <c r="AD57" i="9"/>
  <c r="AA57" i="9"/>
  <c r="AE56" i="9"/>
  <c r="AD56" i="9"/>
  <c r="AA56" i="9"/>
  <c r="AE54" i="9"/>
  <c r="AD54" i="9"/>
  <c r="AA54" i="9"/>
  <c r="AF54" i="9" s="1"/>
  <c r="AE53" i="9"/>
  <c r="AD53" i="9"/>
  <c r="AA53" i="9"/>
  <c r="AF53" i="9" s="1"/>
  <c r="AE51" i="9"/>
  <c r="AD51" i="9"/>
  <c r="AA51" i="9"/>
  <c r="AE50" i="9"/>
  <c r="AD50" i="9"/>
  <c r="AA50" i="9"/>
  <c r="AE49" i="9"/>
  <c r="AD49" i="9"/>
  <c r="AA49" i="9"/>
  <c r="AE46" i="9"/>
  <c r="AD46" i="9"/>
  <c r="AA46" i="9"/>
  <c r="AC46" i="9" s="1"/>
  <c r="AE45" i="9"/>
  <c r="AD45" i="9"/>
  <c r="AA45" i="9"/>
  <c r="AF45" i="9" s="1"/>
  <c r="AE44" i="9"/>
  <c r="AD44" i="9"/>
  <c r="AA44" i="9"/>
  <c r="AC44" i="9" s="1"/>
  <c r="AE42" i="9"/>
  <c r="AD42" i="9"/>
  <c r="AA42" i="9"/>
  <c r="AE40" i="9"/>
  <c r="AD40" i="9"/>
  <c r="AA40" i="9"/>
  <c r="AF40" i="9" s="1"/>
  <c r="AE38" i="9"/>
  <c r="AD38" i="9"/>
  <c r="AA38" i="9"/>
  <c r="AE37" i="9"/>
  <c r="AD37" i="9"/>
  <c r="AA37" i="9"/>
  <c r="AE36" i="9"/>
  <c r="AD36" i="9"/>
  <c r="AA36" i="9"/>
  <c r="AE35" i="9"/>
  <c r="AD35" i="9"/>
  <c r="AA35" i="9"/>
  <c r="AE34" i="9"/>
  <c r="AD34" i="9"/>
  <c r="AA34" i="9"/>
  <c r="AE32" i="9"/>
  <c r="AD32" i="9"/>
  <c r="AA32" i="9"/>
  <c r="AB32" i="9" s="1"/>
  <c r="AE31" i="9"/>
  <c r="AD31" i="9"/>
  <c r="AA31" i="9"/>
  <c r="AC31" i="9" s="1"/>
  <c r="AE30" i="9"/>
  <c r="AD30" i="9"/>
  <c r="AA30" i="9"/>
  <c r="AE29" i="9"/>
  <c r="AD29" i="9"/>
  <c r="AA29" i="9"/>
  <c r="AE28" i="9"/>
  <c r="AD28" i="9"/>
  <c r="AA28" i="9"/>
  <c r="AE27" i="9"/>
  <c r="AD27" i="9"/>
  <c r="AA27" i="9"/>
  <c r="AE26" i="9"/>
  <c r="AD26" i="9"/>
  <c r="AA26" i="9"/>
  <c r="AE25" i="9"/>
  <c r="AD25" i="9"/>
  <c r="AA25" i="9"/>
  <c r="AE24" i="9"/>
  <c r="AD24" i="9"/>
  <c r="AA24" i="9"/>
  <c r="AB24" i="9" s="1"/>
  <c r="AE23" i="9"/>
  <c r="AD23" i="9"/>
  <c r="AA23" i="9"/>
  <c r="AC23" i="9" s="1"/>
  <c r="AE22" i="9"/>
  <c r="AD22" i="9"/>
  <c r="AA22" i="9"/>
  <c r="AC22" i="9" s="1"/>
  <c r="AE21" i="9"/>
  <c r="AD21" i="9"/>
  <c r="AA21" i="9"/>
  <c r="AC21" i="9" s="1"/>
  <c r="AE20" i="9"/>
  <c r="AD20" i="9"/>
  <c r="AA20" i="9"/>
  <c r="AC20" i="9" s="1"/>
  <c r="AE19" i="9"/>
  <c r="AD19" i="9"/>
  <c r="AA19" i="9"/>
  <c r="AC19" i="9" s="1"/>
  <c r="AE18" i="9"/>
  <c r="AD18" i="9"/>
  <c r="AA18" i="9"/>
  <c r="AC18" i="9" s="1"/>
  <c r="AE17" i="9"/>
  <c r="AD17" i="9"/>
  <c r="AA17" i="9"/>
  <c r="AC17" i="9" s="1"/>
  <c r="AE16" i="9"/>
  <c r="AD16" i="9"/>
  <c r="AA16" i="9"/>
  <c r="AC16" i="9" s="1"/>
  <c r="AE15" i="9"/>
  <c r="AD15" i="9"/>
  <c r="AA15" i="9"/>
  <c r="AC15" i="9" s="1"/>
  <c r="AE14" i="9"/>
  <c r="AD14" i="9"/>
  <c r="AA14" i="9"/>
  <c r="AF14" i="9" s="1"/>
  <c r="AE13" i="9"/>
  <c r="AD13" i="9"/>
  <c r="AA13" i="9"/>
  <c r="AC13" i="9" s="1"/>
  <c r="AE12" i="9"/>
  <c r="AD12" i="9"/>
  <c r="AA12" i="9"/>
  <c r="AC12" i="9" s="1"/>
  <c r="AE11" i="9"/>
  <c r="AD11" i="9"/>
  <c r="AA11" i="9"/>
  <c r="AC11" i="9" s="1"/>
  <c r="AE10" i="9"/>
  <c r="AD10" i="9"/>
  <c r="AA10" i="9"/>
  <c r="AF10" i="9" s="1"/>
  <c r="AE9" i="9"/>
  <c r="AD9" i="9"/>
  <c r="AA9" i="9"/>
  <c r="AF9" i="9" s="1"/>
  <c r="AE8" i="9"/>
  <c r="AD8" i="9"/>
  <c r="AA8" i="9"/>
  <c r="AF8" i="9" s="1"/>
  <c r="AE7" i="9"/>
  <c r="AD7" i="9"/>
  <c r="AA7" i="9"/>
  <c r="AC7" i="9" s="1"/>
  <c r="AE6" i="9"/>
  <c r="AD6" i="9"/>
  <c r="AA6" i="9"/>
  <c r="AF6" i="9" s="1"/>
  <c r="AE5" i="9"/>
  <c r="AD5" i="9"/>
  <c r="AA5" i="9"/>
  <c r="AB5" i="9" s="1"/>
  <c r="AE4" i="9"/>
  <c r="AD4" i="9"/>
  <c r="AA4" i="9"/>
  <c r="AC4" i="9" s="1"/>
  <c r="AE3" i="9"/>
  <c r="AD3" i="9"/>
  <c r="AA3" i="9"/>
  <c r="AC3" i="9" s="1"/>
  <c r="AE2" i="9"/>
  <c r="AD2" i="9"/>
  <c r="AA2" i="9"/>
  <c r="AF2" i="9" s="1"/>
  <c r="AC389" i="9" l="1"/>
  <c r="AC229" i="9"/>
  <c r="AC486" i="9"/>
  <c r="AB341" i="9"/>
  <c r="AC506" i="9"/>
  <c r="AC273" i="9"/>
  <c r="AC370" i="9"/>
  <c r="AC552" i="9"/>
  <c r="AB397" i="9"/>
  <c r="AB321" i="9"/>
  <c r="AB357" i="9"/>
  <c r="AC560" i="9"/>
  <c r="AC9" i="9"/>
  <c r="AB406" i="9"/>
  <c r="AC230" i="9"/>
  <c r="AC282" i="9"/>
  <c r="AB332" i="9"/>
  <c r="AB368" i="9"/>
  <c r="AC390" i="9"/>
  <c r="AB451" i="9"/>
  <c r="AC535" i="9"/>
  <c r="AC580" i="9"/>
  <c r="AC238" i="9"/>
  <c r="AC225" i="9"/>
  <c r="AC254" i="9"/>
  <c r="AC350" i="9"/>
  <c r="AC374" i="9"/>
  <c r="AC403" i="9"/>
  <c r="AC494" i="9"/>
  <c r="AC555" i="9"/>
  <c r="AB291" i="9"/>
  <c r="AB429" i="9"/>
  <c r="AB8" i="9"/>
  <c r="AC8" i="9"/>
  <c r="AC222" i="9"/>
  <c r="AC233" i="9"/>
  <c r="AC281" i="9"/>
  <c r="AB345" i="9"/>
  <c r="AC357" i="9"/>
  <c r="AC386" i="9"/>
  <c r="AB401" i="9"/>
  <c r="AB405" i="9"/>
  <c r="AC500" i="9"/>
  <c r="AB524" i="9"/>
  <c r="AC540" i="9"/>
  <c r="AB564" i="9"/>
  <c r="AF564" i="9"/>
  <c r="AC345" i="9"/>
  <c r="AB308" i="9"/>
  <c r="AB328" i="9"/>
  <c r="AC332" i="9"/>
  <c r="AB350" i="9"/>
  <c r="AB365" i="9"/>
  <c r="AC394" i="9"/>
  <c r="AF397" i="9"/>
  <c r="AF361" i="9"/>
  <c r="AF393" i="9"/>
  <c r="AF336" i="9"/>
  <c r="AB93" i="9"/>
  <c r="AC226" i="9"/>
  <c r="AC237" i="9"/>
  <c r="AC274" i="9"/>
  <c r="AC285" i="9"/>
  <c r="AC331" i="9"/>
  <c r="AB336" i="9"/>
  <c r="AC342" i="9"/>
  <c r="AB349" i="9"/>
  <c r="AC354" i="9"/>
  <c r="AB361" i="9"/>
  <c r="AC366" i="9"/>
  <c r="AC385" i="9"/>
  <c r="AB393" i="9"/>
  <c r="AB421" i="9"/>
  <c r="AB447" i="9"/>
  <c r="AC487" i="9"/>
  <c r="AB510" i="9"/>
  <c r="AC542" i="9"/>
  <c r="AC557" i="9"/>
  <c r="AF349" i="9"/>
  <c r="AC277" i="9"/>
  <c r="AF328" i="9"/>
  <c r="AF341" i="9"/>
  <c r="AF365" i="9"/>
  <c r="AC398" i="9"/>
  <c r="AC551" i="9"/>
  <c r="AC559" i="9"/>
  <c r="AB21" i="9"/>
  <c r="AB174" i="9"/>
  <c r="AC255" i="9"/>
  <c r="AB293" i="9"/>
  <c r="AB331" i="9"/>
  <c r="AB342" i="9"/>
  <c r="AB348" i="9"/>
  <c r="AB360" i="9"/>
  <c r="AC362" i="9"/>
  <c r="AC377" i="9"/>
  <c r="AC381" i="9"/>
  <c r="AB385" i="9"/>
  <c r="AB389" i="9"/>
  <c r="AB392" i="9"/>
  <c r="AB422" i="9"/>
  <c r="AC499" i="9"/>
  <c r="AC507" i="9"/>
  <c r="AB516" i="9"/>
  <c r="AB578" i="9"/>
  <c r="AC581" i="9"/>
  <c r="AB9" i="9"/>
  <c r="AB85" i="9"/>
  <c r="AB211" i="9"/>
  <c r="AC250" i="9"/>
  <c r="AC258" i="9"/>
  <c r="AC234" i="9"/>
  <c r="AC251" i="9"/>
  <c r="AC260" i="9"/>
  <c r="AC278" i="9"/>
  <c r="AC286" i="9"/>
  <c r="AB320" i="9"/>
  <c r="AB327" i="9"/>
  <c r="AF327" i="9"/>
  <c r="AB335" i="9"/>
  <c r="AF335" i="9"/>
  <c r="AB344" i="9"/>
  <c r="AB346" i="9"/>
  <c r="AB353" i="9"/>
  <c r="AF353" i="9"/>
  <c r="AB356" i="9"/>
  <c r="AB358" i="9"/>
  <c r="AB369" i="9"/>
  <c r="AF369" i="9"/>
  <c r="AB373" i="9"/>
  <c r="AF373" i="9"/>
  <c r="AB376" i="9"/>
  <c r="AC378" i="9"/>
  <c r="AC382" i="9"/>
  <c r="AB402" i="9"/>
  <c r="AF402" i="9"/>
  <c r="AB412" i="9"/>
  <c r="AB434" i="9"/>
  <c r="AB442" i="9"/>
  <c r="AC495" i="9"/>
  <c r="AC502" i="9"/>
  <c r="AB512" i="9"/>
  <c r="AC544" i="9"/>
  <c r="AB562" i="9"/>
  <c r="AB144" i="9"/>
  <c r="AC221" i="9"/>
  <c r="AC346" i="9"/>
  <c r="AC358" i="9"/>
  <c r="AB377" i="9"/>
  <c r="AB381" i="9"/>
  <c r="AB384" i="9"/>
  <c r="AB437" i="9"/>
  <c r="AC496" i="9"/>
  <c r="AB514" i="9"/>
  <c r="AC539" i="9"/>
  <c r="AC546" i="9"/>
  <c r="AC556" i="9"/>
  <c r="AC561" i="9"/>
  <c r="AB568" i="9"/>
  <c r="AF364" i="9"/>
  <c r="AC371" i="9"/>
  <c r="AF371" i="9"/>
  <c r="AB371" i="9"/>
  <c r="AF372" i="9"/>
  <c r="AC395" i="9"/>
  <c r="AF395" i="9"/>
  <c r="AB395" i="9"/>
  <c r="AF396" i="9"/>
  <c r="AF498" i="9"/>
  <c r="AC498" i="9"/>
  <c r="AF5" i="9"/>
  <c r="AB13" i="9"/>
  <c r="AF13" i="9"/>
  <c r="AF32" i="9"/>
  <c r="AB176" i="9"/>
  <c r="AC223" i="9"/>
  <c r="AC227" i="9"/>
  <c r="AC235" i="9"/>
  <c r="AC239" i="9"/>
  <c r="AC275" i="9"/>
  <c r="AC279" i="9"/>
  <c r="AC283" i="9"/>
  <c r="AC287" i="9"/>
  <c r="AB310" i="9"/>
  <c r="AF330" i="9"/>
  <c r="AB334" i="9"/>
  <c r="AB338" i="9"/>
  <c r="AC351" i="9"/>
  <c r="AF351" i="9"/>
  <c r="AB351" i="9"/>
  <c r="AF352" i="9"/>
  <c r="AB380" i="9"/>
  <c r="AB388" i="9"/>
  <c r="AB396" i="9"/>
  <c r="AB443" i="9"/>
  <c r="AC490" i="9"/>
  <c r="AF511" i="9"/>
  <c r="AF515" i="9"/>
  <c r="AB4" i="9"/>
  <c r="AF4" i="9"/>
  <c r="AC5" i="9"/>
  <c r="AB12" i="9"/>
  <c r="AF12" i="9"/>
  <c r="AB19" i="9"/>
  <c r="AB31" i="9"/>
  <c r="AF31" i="9"/>
  <c r="AC32" i="9"/>
  <c r="AB89" i="9"/>
  <c r="AB125" i="9"/>
  <c r="AB156" i="9"/>
  <c r="AB207" i="9"/>
  <c r="AC220" i="9"/>
  <c r="AC224" i="9"/>
  <c r="AC228" i="9"/>
  <c r="AC232" i="9"/>
  <c r="AC236" i="9"/>
  <c r="AC249" i="9"/>
  <c r="AC253" i="9"/>
  <c r="AC257" i="9"/>
  <c r="AC262" i="9"/>
  <c r="AC276" i="9"/>
  <c r="AC280" i="9"/>
  <c r="AC284" i="9"/>
  <c r="AC288" i="9"/>
  <c r="AB303" i="9"/>
  <c r="AB314" i="9"/>
  <c r="AB329" i="9"/>
  <c r="AF329" i="9"/>
  <c r="AC330" i="9"/>
  <c r="AB333" i="9"/>
  <c r="AF333" i="9"/>
  <c r="AC334" i="9"/>
  <c r="AB337" i="9"/>
  <c r="AF337" i="9"/>
  <c r="AC338" i="9"/>
  <c r="AC347" i="9"/>
  <c r="AF347" i="9"/>
  <c r="AB347" i="9"/>
  <c r="AF348" i="9"/>
  <c r="AB352" i="9"/>
  <c r="AC359" i="9"/>
  <c r="AF359" i="9"/>
  <c r="AB359" i="9"/>
  <c r="AF360" i="9"/>
  <c r="AC367" i="9"/>
  <c r="AF367" i="9"/>
  <c r="AB367" i="9"/>
  <c r="AF368" i="9"/>
  <c r="AC375" i="9"/>
  <c r="AF375" i="9"/>
  <c r="AB375" i="9"/>
  <c r="AF376" i="9"/>
  <c r="AC383" i="9"/>
  <c r="AF383" i="9"/>
  <c r="AB383" i="9"/>
  <c r="AF384" i="9"/>
  <c r="AC391" i="9"/>
  <c r="AF391" i="9"/>
  <c r="AB391" i="9"/>
  <c r="AF392" i="9"/>
  <c r="AC399" i="9"/>
  <c r="AF399" i="9"/>
  <c r="AB399" i="9"/>
  <c r="AF401" i="9"/>
  <c r="AB413" i="9"/>
  <c r="AC415" i="9"/>
  <c r="AB415" i="9"/>
  <c r="AB431" i="9"/>
  <c r="AC432" i="9"/>
  <c r="AB432" i="9"/>
  <c r="AC449" i="9"/>
  <c r="AB449" i="9"/>
  <c r="AF484" i="9"/>
  <c r="AC484" i="9"/>
  <c r="AB509" i="9"/>
  <c r="AB511" i="9"/>
  <c r="AB513" i="9"/>
  <c r="AB515" i="9"/>
  <c r="AC547" i="9"/>
  <c r="AF340" i="9"/>
  <c r="AC363" i="9"/>
  <c r="AF363" i="9"/>
  <c r="AB363" i="9"/>
  <c r="AC379" i="9"/>
  <c r="AF379" i="9"/>
  <c r="AB379" i="9"/>
  <c r="AF380" i="9"/>
  <c r="AC387" i="9"/>
  <c r="AF387" i="9"/>
  <c r="AB387" i="9"/>
  <c r="AF388" i="9"/>
  <c r="AC407" i="9"/>
  <c r="AB407" i="9"/>
  <c r="AC426" i="9"/>
  <c r="AB426" i="9"/>
  <c r="AF538" i="9"/>
  <c r="AC538" i="9"/>
  <c r="AF558" i="9"/>
  <c r="AC558" i="9"/>
  <c r="AC585" i="9"/>
  <c r="AF585" i="9"/>
  <c r="AB585" i="9"/>
  <c r="AB46" i="9"/>
  <c r="AB87" i="9"/>
  <c r="AB95" i="9"/>
  <c r="AB148" i="9"/>
  <c r="AC219" i="9"/>
  <c r="AC231" i="9"/>
  <c r="AC252" i="9"/>
  <c r="AC256" i="9"/>
  <c r="AC261" i="9"/>
  <c r="AB297" i="9"/>
  <c r="AC304" i="9"/>
  <c r="AB324" i="9"/>
  <c r="AB340" i="9"/>
  <c r="AB364" i="9"/>
  <c r="AB372" i="9"/>
  <c r="AB438" i="9"/>
  <c r="AC444" i="9"/>
  <c r="AB444" i="9"/>
  <c r="AF491" i="9"/>
  <c r="AC491" i="9"/>
  <c r="AF509" i="9"/>
  <c r="AF513" i="9"/>
  <c r="AB525" i="9"/>
  <c r="AC528" i="9"/>
  <c r="AB528" i="9"/>
  <c r="AC553" i="9"/>
  <c r="AF554" i="9"/>
  <c r="AC554" i="9"/>
  <c r="AC575" i="9"/>
  <c r="AB575" i="9"/>
  <c r="AB91" i="9"/>
  <c r="AB133" i="9"/>
  <c r="AB168" i="9"/>
  <c r="AB209" i="9"/>
  <c r="AF339" i="9"/>
  <c r="AB339" i="9"/>
  <c r="AC343" i="9"/>
  <c r="AF343" i="9"/>
  <c r="AB343" i="9"/>
  <c r="AF344" i="9"/>
  <c r="AC355" i="9"/>
  <c r="AF355" i="9"/>
  <c r="AB355" i="9"/>
  <c r="AF356" i="9"/>
  <c r="AF503" i="9"/>
  <c r="AC503" i="9"/>
  <c r="AF510" i="9"/>
  <c r="AF512" i="9"/>
  <c r="AF514" i="9"/>
  <c r="AF516" i="9"/>
  <c r="AF543" i="9"/>
  <c r="AC543" i="9"/>
  <c r="AC569" i="9"/>
  <c r="AB569" i="9"/>
  <c r="AB354" i="9"/>
  <c r="AB362" i="9"/>
  <c r="AB366" i="9"/>
  <c r="AB370" i="9"/>
  <c r="AB374" i="9"/>
  <c r="AB378" i="9"/>
  <c r="AB382" i="9"/>
  <c r="AB386" i="9"/>
  <c r="AB390" i="9"/>
  <c r="AB394" i="9"/>
  <c r="AB398" i="9"/>
  <c r="AB403" i="9"/>
  <c r="AB410" i="9"/>
  <c r="AB416" i="9"/>
  <c r="AB428" i="9"/>
  <c r="AB445" i="9"/>
  <c r="AB450" i="9"/>
  <c r="AB519" i="9"/>
  <c r="AF217" i="9"/>
  <c r="AB217" i="9"/>
  <c r="AC217" i="9"/>
  <c r="AC526" i="9"/>
  <c r="AB526" i="9"/>
  <c r="AB3" i="9"/>
  <c r="AF7" i="9"/>
  <c r="AF15" i="9"/>
  <c r="AB44" i="9"/>
  <c r="AF86" i="9"/>
  <c r="AF88" i="9"/>
  <c r="AF101" i="9"/>
  <c r="AF141" i="9"/>
  <c r="AF147" i="9"/>
  <c r="AF151" i="9"/>
  <c r="AF175" i="9"/>
  <c r="AF177" i="9"/>
  <c r="AF212" i="9"/>
  <c r="AC423" i="9"/>
  <c r="AB423" i="9"/>
  <c r="AC448" i="9"/>
  <c r="AB448" i="9"/>
  <c r="AC517" i="9"/>
  <c r="AB517" i="9"/>
  <c r="AC530" i="9"/>
  <c r="AB530" i="9"/>
  <c r="AC536" i="9"/>
  <c r="AC2" i="9"/>
  <c r="AC6" i="9"/>
  <c r="AC10" i="9"/>
  <c r="AC14" i="9"/>
  <c r="AC40" i="9"/>
  <c r="AC53" i="9"/>
  <c r="AC54" i="9"/>
  <c r="AC59" i="9"/>
  <c r="AC60" i="9"/>
  <c r="AC61" i="9"/>
  <c r="AC62" i="9"/>
  <c r="AC72" i="9"/>
  <c r="AC73" i="9"/>
  <c r="AC74" i="9"/>
  <c r="AF85" i="9"/>
  <c r="AF87" i="9"/>
  <c r="AF89" i="9"/>
  <c r="AF91" i="9"/>
  <c r="AF93" i="9"/>
  <c r="AF95" i="9"/>
  <c r="AF125" i="9"/>
  <c r="AF133" i="9"/>
  <c r="AF144" i="9"/>
  <c r="AF148" i="9"/>
  <c r="AF156" i="9"/>
  <c r="AF168" i="9"/>
  <c r="AF174" i="9"/>
  <c r="AF176" i="9"/>
  <c r="AF207" i="9"/>
  <c r="AF209" i="9"/>
  <c r="AF211" i="9"/>
  <c r="AF213" i="9"/>
  <c r="AC213" i="9"/>
  <c r="AF442" i="9"/>
  <c r="AF450" i="9"/>
  <c r="AC430" i="9"/>
  <c r="AB430" i="9"/>
  <c r="AF541" i="9"/>
  <c r="AC541" i="9"/>
  <c r="AF3" i="9"/>
  <c r="AB7" i="9"/>
  <c r="AB11" i="9"/>
  <c r="AF11" i="9"/>
  <c r="AB15" i="9"/>
  <c r="AB23" i="9"/>
  <c r="AF84" i="9"/>
  <c r="AF90" i="9"/>
  <c r="AF92" i="9"/>
  <c r="AF94" i="9"/>
  <c r="AF132" i="9"/>
  <c r="AF165" i="9"/>
  <c r="AF171" i="9"/>
  <c r="AF208" i="9"/>
  <c r="AF210" i="9"/>
  <c r="AF537" i="9"/>
  <c r="AC537" i="9"/>
  <c r="AF548" i="9"/>
  <c r="AC548" i="9"/>
  <c r="AB2" i="9"/>
  <c r="AB6" i="9"/>
  <c r="AB10" i="9"/>
  <c r="AB14" i="9"/>
  <c r="AB17" i="9"/>
  <c r="AB40" i="9"/>
  <c r="AB53" i="9"/>
  <c r="AB54" i="9"/>
  <c r="AB59" i="9"/>
  <c r="AB60" i="9"/>
  <c r="AB61" i="9"/>
  <c r="AB62" i="9"/>
  <c r="AB72" i="9"/>
  <c r="AB73" i="9"/>
  <c r="AB74" i="9"/>
  <c r="AB84" i="9"/>
  <c r="AB86" i="9"/>
  <c r="AB88" i="9"/>
  <c r="AB90" i="9"/>
  <c r="AB92" i="9"/>
  <c r="AB94" i="9"/>
  <c r="AB101" i="9"/>
  <c r="AB132" i="9"/>
  <c r="AB141" i="9"/>
  <c r="AB147" i="9"/>
  <c r="AB151" i="9"/>
  <c r="AB165" i="9"/>
  <c r="AB171" i="9"/>
  <c r="AB175" i="9"/>
  <c r="AB177" i="9"/>
  <c r="AB208" i="9"/>
  <c r="AB210" i="9"/>
  <c r="AB212" i="9"/>
  <c r="AF215" i="9"/>
  <c r="AB215" i="9"/>
  <c r="AC215" i="9"/>
  <c r="AF488" i="9"/>
  <c r="AC488" i="9"/>
  <c r="AF508" i="9"/>
  <c r="AC508" i="9"/>
  <c r="AB508" i="9"/>
  <c r="AC574" i="9"/>
  <c r="AB574" i="9"/>
  <c r="AC583" i="9"/>
  <c r="AB583" i="9"/>
  <c r="AC408" i="9"/>
  <c r="AB408" i="9"/>
  <c r="AC424" i="9"/>
  <c r="AB424" i="9"/>
  <c r="AC439" i="9"/>
  <c r="AB439" i="9"/>
  <c r="AF446" i="9"/>
  <c r="AF497" i="9"/>
  <c r="AC497" i="9"/>
  <c r="AC520" i="9"/>
  <c r="AB520" i="9"/>
  <c r="AF214" i="9"/>
  <c r="AB214" i="9"/>
  <c r="AF216" i="9"/>
  <c r="AB216" i="9"/>
  <c r="AF218" i="9"/>
  <c r="AB218" i="9"/>
  <c r="AC289" i="9"/>
  <c r="AB289" i="9"/>
  <c r="AB298" i="9"/>
  <c r="AC299" i="9"/>
  <c r="AB299" i="9"/>
  <c r="AB305" i="9"/>
  <c r="AC306" i="9"/>
  <c r="AB306" i="9"/>
  <c r="AB315" i="9"/>
  <c r="AC316" i="9"/>
  <c r="AB316" i="9"/>
  <c r="AB326" i="9"/>
  <c r="AC404" i="9"/>
  <c r="AB404" i="9"/>
  <c r="AC418" i="9"/>
  <c r="AB418" i="9"/>
  <c r="AF444" i="9"/>
  <c r="AB446" i="9"/>
  <c r="AF452" i="9"/>
  <c r="AC452" i="9"/>
  <c r="AC492" i="9"/>
  <c r="AF493" i="9"/>
  <c r="AC493" i="9"/>
  <c r="AF504" i="9"/>
  <c r="AC504" i="9"/>
  <c r="AB219" i="9"/>
  <c r="AB220" i="9"/>
  <c r="AB221" i="9"/>
  <c r="AB222" i="9"/>
  <c r="AB223" i="9"/>
  <c r="AB224" i="9"/>
  <c r="AB225" i="9"/>
  <c r="AB226" i="9"/>
  <c r="AB227" i="9"/>
  <c r="AB228" i="9"/>
  <c r="AB229" i="9"/>
  <c r="AB230" i="9"/>
  <c r="AB231" i="9"/>
  <c r="AB232" i="9"/>
  <c r="AB233" i="9"/>
  <c r="AB234" i="9"/>
  <c r="AB235" i="9"/>
  <c r="AB236" i="9"/>
  <c r="AB237" i="9"/>
  <c r="AB238" i="9"/>
  <c r="AB239" i="9"/>
  <c r="AB249" i="9"/>
  <c r="AB250" i="9"/>
  <c r="AB251" i="9"/>
  <c r="AB252" i="9"/>
  <c r="AB253" i="9"/>
  <c r="AB254" i="9"/>
  <c r="AB255" i="9"/>
  <c r="AB256" i="9"/>
  <c r="AB257" i="9"/>
  <c r="AB258" i="9"/>
  <c r="AC295" i="9"/>
  <c r="AB295" i="9"/>
  <c r="AC312" i="9"/>
  <c r="AB312" i="9"/>
  <c r="AC322" i="9"/>
  <c r="AB322" i="9"/>
  <c r="AC414" i="9"/>
  <c r="AB414" i="9"/>
  <c r="AC436" i="9"/>
  <c r="AB436" i="9"/>
  <c r="AF485" i="9"/>
  <c r="AC485" i="9"/>
  <c r="AF501" i="9"/>
  <c r="AC501" i="9"/>
  <c r="AF533" i="9"/>
  <c r="AC533" i="9"/>
  <c r="AF545" i="9"/>
  <c r="AC545" i="9"/>
  <c r="AC572" i="9"/>
  <c r="AB572" i="9"/>
  <c r="AF575" i="9"/>
  <c r="AF259" i="9"/>
  <c r="AB259" i="9"/>
  <c r="AC420" i="9"/>
  <c r="AB420" i="9"/>
  <c r="AC440" i="9"/>
  <c r="AB440" i="9"/>
  <c r="AF443" i="9"/>
  <c r="AF445" i="9"/>
  <c r="AF447" i="9"/>
  <c r="AF449" i="9"/>
  <c r="AF451" i="9"/>
  <c r="AF489" i="9"/>
  <c r="AC489" i="9"/>
  <c r="AF505" i="9"/>
  <c r="AC505" i="9"/>
  <c r="AC522" i="9"/>
  <c r="AB522" i="9"/>
  <c r="AF549" i="9"/>
  <c r="AC549" i="9"/>
  <c r="AB549" i="9"/>
  <c r="AF550" i="9"/>
  <c r="AC550" i="9"/>
  <c r="AB260" i="9"/>
  <c r="AB261" i="9"/>
  <c r="AB262" i="9"/>
  <c r="AB273" i="9"/>
  <c r="AB274" i="9"/>
  <c r="AB275" i="9"/>
  <c r="AB276" i="9"/>
  <c r="AB277" i="9"/>
  <c r="AB278" i="9"/>
  <c r="AB279" i="9"/>
  <c r="AB280" i="9"/>
  <c r="AB281" i="9"/>
  <c r="AB282" i="9"/>
  <c r="AB283" i="9"/>
  <c r="AB284" i="9"/>
  <c r="AB285" i="9"/>
  <c r="AB286" i="9"/>
  <c r="AB287" i="9"/>
  <c r="AB288" i="9"/>
  <c r="AB290" i="9"/>
  <c r="AB296" i="9"/>
  <c r="AB301" i="9"/>
  <c r="AB304" i="9"/>
  <c r="AB307" i="9"/>
  <c r="AB313" i="9"/>
  <c r="AB318" i="9"/>
  <c r="AB323" i="9"/>
  <c r="AB518" i="9"/>
  <c r="AB523" i="9"/>
  <c r="AB527" i="9"/>
  <c r="AB532" i="9"/>
  <c r="AC534" i="9"/>
  <c r="AB551" i="9"/>
  <c r="AB552" i="9"/>
  <c r="AB553" i="9"/>
  <c r="AB554" i="9"/>
  <c r="AB555" i="9"/>
  <c r="AB556" i="9"/>
  <c r="AB557" i="9"/>
  <c r="AB558" i="9"/>
  <c r="AB559" i="9"/>
  <c r="AB560" i="9"/>
  <c r="AB561" i="9"/>
  <c r="AB567" i="9"/>
  <c r="AB577" i="9"/>
  <c r="AB580" i="9"/>
  <c r="AB581" i="9"/>
  <c r="AB588" i="9"/>
  <c r="AC302" i="9"/>
  <c r="AB302" i="9"/>
  <c r="AC319" i="9"/>
  <c r="AB319" i="9"/>
  <c r="AC411" i="9"/>
  <c r="AB411" i="9"/>
  <c r="AF16" i="9"/>
  <c r="AB16" i="9"/>
  <c r="AB18" i="9"/>
  <c r="AB20" i="9"/>
  <c r="AB22" i="9"/>
  <c r="AC25" i="9"/>
  <c r="AF25" i="9"/>
  <c r="AB25" i="9"/>
  <c r="AB26" i="9"/>
  <c r="AC26" i="9"/>
  <c r="AF26" i="9"/>
  <c r="AC27" i="9"/>
  <c r="AF27" i="9"/>
  <c r="AB27" i="9"/>
  <c r="AB28" i="9"/>
  <c r="AC28" i="9"/>
  <c r="AF28" i="9"/>
  <c r="AC29" i="9"/>
  <c r="AF29" i="9"/>
  <c r="AB29" i="9"/>
  <c r="AC30" i="9"/>
  <c r="AF30" i="9"/>
  <c r="AB30" i="9"/>
  <c r="AF34" i="9"/>
  <c r="AC34" i="9"/>
  <c r="AB34" i="9"/>
  <c r="AC35" i="9"/>
  <c r="AF35" i="9"/>
  <c r="AB35" i="9"/>
  <c r="AB36" i="9"/>
  <c r="AC36" i="9"/>
  <c r="AF36" i="9"/>
  <c r="AF37" i="9"/>
  <c r="AC37" i="9"/>
  <c r="AB37" i="9"/>
  <c r="AF38" i="9"/>
  <c r="AC38" i="9"/>
  <c r="AB38" i="9"/>
  <c r="AC42" i="9"/>
  <c r="AF42" i="9"/>
  <c r="AB42" i="9"/>
  <c r="AF296" i="9"/>
  <c r="AF305" i="9"/>
  <c r="AF313" i="9"/>
  <c r="AF321" i="9"/>
  <c r="AF405" i="9"/>
  <c r="AF413" i="9"/>
  <c r="AF421" i="9"/>
  <c r="AF429" i="9"/>
  <c r="AF437" i="9"/>
  <c r="AC566" i="9"/>
  <c r="AB566" i="9"/>
  <c r="AC294" i="9"/>
  <c r="AB294" i="9"/>
  <c r="AC311" i="9"/>
  <c r="AB311" i="9"/>
  <c r="AC400" i="9"/>
  <c r="AB400" i="9"/>
  <c r="AC419" i="9"/>
  <c r="AB419" i="9"/>
  <c r="AC427" i="9"/>
  <c r="AB427" i="9"/>
  <c r="AC435" i="9"/>
  <c r="AB435" i="9"/>
  <c r="AF459" i="9"/>
  <c r="AB459" i="9"/>
  <c r="AC459" i="9"/>
  <c r="AF18" i="9"/>
  <c r="AF20" i="9"/>
  <c r="AF22" i="9"/>
  <c r="AF24" i="9"/>
  <c r="AC24" i="9"/>
  <c r="AC45" i="9"/>
  <c r="AB45" i="9"/>
  <c r="AC521" i="9"/>
  <c r="AB521" i="9"/>
  <c r="AF521" i="9"/>
  <c r="AF17" i="9"/>
  <c r="AF19" i="9"/>
  <c r="AF21" i="9"/>
  <c r="AF23" i="9"/>
  <c r="AC49" i="9"/>
  <c r="AF49" i="9"/>
  <c r="AB49" i="9"/>
  <c r="AC50" i="9"/>
  <c r="AF50" i="9"/>
  <c r="AB50" i="9"/>
  <c r="AC51" i="9"/>
  <c r="AF51" i="9"/>
  <c r="AB51" i="9"/>
  <c r="AC56" i="9"/>
  <c r="AF56" i="9"/>
  <c r="AB56" i="9"/>
  <c r="AC57" i="9"/>
  <c r="AF57" i="9"/>
  <c r="AB57" i="9"/>
  <c r="AC64" i="9"/>
  <c r="AF64" i="9"/>
  <c r="AB64" i="9"/>
  <c r="AC65" i="9"/>
  <c r="AF65" i="9"/>
  <c r="AB65" i="9"/>
  <c r="AC66" i="9"/>
  <c r="AF66" i="9"/>
  <c r="AB66" i="9"/>
  <c r="AC67" i="9"/>
  <c r="AF67" i="9"/>
  <c r="AB67" i="9"/>
  <c r="AC68" i="9"/>
  <c r="AF68" i="9"/>
  <c r="AB68" i="9"/>
  <c r="AC69" i="9"/>
  <c r="AF69" i="9"/>
  <c r="AB69" i="9"/>
  <c r="AC70" i="9"/>
  <c r="AF70" i="9"/>
  <c r="AB70" i="9"/>
  <c r="AC78" i="9"/>
  <c r="AF78" i="9"/>
  <c r="AB78" i="9"/>
  <c r="AC79" i="9"/>
  <c r="AF79" i="9"/>
  <c r="AB79" i="9"/>
  <c r="AC80" i="9"/>
  <c r="AF80" i="9"/>
  <c r="AB80" i="9"/>
  <c r="AC96" i="9"/>
  <c r="AF96" i="9"/>
  <c r="AB96" i="9"/>
  <c r="AC97" i="9"/>
  <c r="AF97" i="9"/>
  <c r="AB97" i="9"/>
  <c r="AC98" i="9"/>
  <c r="AF98" i="9"/>
  <c r="AB98" i="9"/>
  <c r="AC99" i="9"/>
  <c r="AF99" i="9"/>
  <c r="AB99" i="9"/>
  <c r="AC100" i="9"/>
  <c r="AF100" i="9"/>
  <c r="AB100" i="9"/>
  <c r="AC102" i="9"/>
  <c r="AF102" i="9"/>
  <c r="AB102" i="9"/>
  <c r="AC103" i="9"/>
  <c r="AF103" i="9"/>
  <c r="AB103" i="9"/>
  <c r="AC104" i="9"/>
  <c r="AF104" i="9"/>
  <c r="AB104" i="9"/>
  <c r="AC109" i="9"/>
  <c r="AF109" i="9"/>
  <c r="AB109" i="9"/>
  <c r="AC114" i="9"/>
  <c r="AF114" i="9"/>
  <c r="AB114" i="9"/>
  <c r="AC119" i="9"/>
  <c r="AF119" i="9"/>
  <c r="AB119" i="9"/>
  <c r="AC137" i="9"/>
  <c r="AF137" i="9"/>
  <c r="AB137" i="9"/>
  <c r="AC158" i="9"/>
  <c r="AF158" i="9"/>
  <c r="AB158" i="9"/>
  <c r="AC159" i="9"/>
  <c r="AF159" i="9"/>
  <c r="AB159" i="9"/>
  <c r="AC160" i="9"/>
  <c r="AF160" i="9"/>
  <c r="AB160" i="9"/>
  <c r="AC161" i="9"/>
  <c r="AF161" i="9"/>
  <c r="AB161" i="9"/>
  <c r="AC178" i="9"/>
  <c r="AF178" i="9"/>
  <c r="AB178" i="9"/>
  <c r="AC179" i="9"/>
  <c r="AF179" i="9"/>
  <c r="AB179" i="9"/>
  <c r="AC180" i="9"/>
  <c r="AF180" i="9"/>
  <c r="AB180" i="9"/>
  <c r="AC181" i="9"/>
  <c r="AF181" i="9"/>
  <c r="AB181" i="9"/>
  <c r="AC182" i="9"/>
  <c r="AF182" i="9"/>
  <c r="AB182" i="9"/>
  <c r="AC183" i="9"/>
  <c r="AF183" i="9"/>
  <c r="AB183" i="9"/>
  <c r="AC184" i="9"/>
  <c r="AF184" i="9"/>
  <c r="AB184" i="9"/>
  <c r="AC185" i="9"/>
  <c r="AF185" i="9"/>
  <c r="AB185" i="9"/>
  <c r="AC186" i="9"/>
  <c r="AF186" i="9"/>
  <c r="AB186" i="9"/>
  <c r="AC187" i="9"/>
  <c r="AF187" i="9"/>
  <c r="AB187" i="9"/>
  <c r="AC188" i="9"/>
  <c r="AF188" i="9"/>
  <c r="AB188" i="9"/>
  <c r="AC189" i="9"/>
  <c r="AF189" i="9"/>
  <c r="AB189" i="9"/>
  <c r="AC190" i="9"/>
  <c r="AF190" i="9"/>
  <c r="AB190" i="9"/>
  <c r="AC191" i="9"/>
  <c r="AF191" i="9"/>
  <c r="AB191" i="9"/>
  <c r="AC192" i="9"/>
  <c r="AF192" i="9"/>
  <c r="AB192" i="9"/>
  <c r="AC193" i="9"/>
  <c r="AF193" i="9"/>
  <c r="AB193" i="9"/>
  <c r="AC194" i="9"/>
  <c r="AF194" i="9"/>
  <c r="AB194" i="9"/>
  <c r="AC195" i="9"/>
  <c r="AF195" i="9"/>
  <c r="AB195" i="9"/>
  <c r="AC196" i="9"/>
  <c r="AF196" i="9"/>
  <c r="AB196" i="9"/>
  <c r="AC197" i="9"/>
  <c r="AF197" i="9"/>
  <c r="AB197" i="9"/>
  <c r="AC198" i="9"/>
  <c r="AF198" i="9"/>
  <c r="AB198" i="9"/>
  <c r="AC199" i="9"/>
  <c r="AF199" i="9"/>
  <c r="AB199" i="9"/>
  <c r="AC200" i="9"/>
  <c r="AF200" i="9"/>
  <c r="AB200" i="9"/>
  <c r="AC201" i="9"/>
  <c r="AF201" i="9"/>
  <c r="AB201" i="9"/>
  <c r="AC202" i="9"/>
  <c r="AF202" i="9"/>
  <c r="AB202" i="9"/>
  <c r="AC203" i="9"/>
  <c r="AF203" i="9"/>
  <c r="AB203" i="9"/>
  <c r="AC204" i="9"/>
  <c r="AF204" i="9"/>
  <c r="AB204" i="9"/>
  <c r="AC205" i="9"/>
  <c r="AF205" i="9"/>
  <c r="AB205" i="9"/>
  <c r="AC206" i="9"/>
  <c r="AF206" i="9"/>
  <c r="AB206" i="9"/>
  <c r="AC240" i="9"/>
  <c r="AF240" i="9"/>
  <c r="AB240" i="9"/>
  <c r="AC241" i="9"/>
  <c r="AF241" i="9"/>
  <c r="AB241" i="9"/>
  <c r="AC242" i="9"/>
  <c r="AF242" i="9"/>
  <c r="AB242" i="9"/>
  <c r="AC243" i="9"/>
  <c r="AF243" i="9"/>
  <c r="AB243" i="9"/>
  <c r="AC244" i="9"/>
  <c r="AF244" i="9"/>
  <c r="AB244" i="9"/>
  <c r="AC245" i="9"/>
  <c r="AF245" i="9"/>
  <c r="AB245" i="9"/>
  <c r="AC246" i="9"/>
  <c r="AF246" i="9"/>
  <c r="AB246" i="9"/>
  <c r="AC247" i="9"/>
  <c r="AF247" i="9"/>
  <c r="AB247" i="9"/>
  <c r="AC248" i="9"/>
  <c r="AF248" i="9"/>
  <c r="AB248" i="9"/>
  <c r="AC263" i="9"/>
  <c r="AF263" i="9"/>
  <c r="AB263" i="9"/>
  <c r="AC264" i="9"/>
  <c r="AF264" i="9"/>
  <c r="AB264" i="9"/>
  <c r="AC265" i="9"/>
  <c r="AF265" i="9"/>
  <c r="AB265" i="9"/>
  <c r="AC266" i="9"/>
  <c r="AF266" i="9"/>
  <c r="AB266" i="9"/>
  <c r="AC267" i="9"/>
  <c r="AF267" i="9"/>
  <c r="AB267" i="9"/>
  <c r="AC268" i="9"/>
  <c r="AF268" i="9"/>
  <c r="AB268" i="9"/>
  <c r="AC269" i="9"/>
  <c r="AF269" i="9"/>
  <c r="AB269" i="9"/>
  <c r="AC270" i="9"/>
  <c r="AF270" i="9"/>
  <c r="AB270" i="9"/>
  <c r="AC271" i="9"/>
  <c r="AF271" i="9"/>
  <c r="AB271" i="9"/>
  <c r="AC272" i="9"/>
  <c r="AF272" i="9"/>
  <c r="AB272" i="9"/>
  <c r="AF294" i="9"/>
  <c r="AF302" i="9"/>
  <c r="AF311" i="9"/>
  <c r="AF319" i="9"/>
  <c r="AF400" i="9"/>
  <c r="AF411" i="9"/>
  <c r="AF419" i="9"/>
  <c r="AF427" i="9"/>
  <c r="AF435" i="9"/>
  <c r="AC463" i="9"/>
  <c r="AF463" i="9"/>
  <c r="AB463" i="9"/>
  <c r="AC464" i="9"/>
  <c r="AF464" i="9"/>
  <c r="AB464" i="9"/>
  <c r="AC465" i="9"/>
  <c r="AF465" i="9"/>
  <c r="AB465" i="9"/>
  <c r="AC466" i="9"/>
  <c r="AF466" i="9"/>
  <c r="AB466" i="9"/>
  <c r="AC467" i="9"/>
  <c r="AF467" i="9"/>
  <c r="AB467" i="9"/>
  <c r="AC468" i="9"/>
  <c r="AF468" i="9"/>
  <c r="AB468" i="9"/>
  <c r="AC469" i="9"/>
  <c r="AF469" i="9"/>
  <c r="AB469" i="9"/>
  <c r="AC470" i="9"/>
  <c r="AF470" i="9"/>
  <c r="AB470" i="9"/>
  <c r="AC471" i="9"/>
  <c r="AF471" i="9"/>
  <c r="AB471" i="9"/>
  <c r="AC472" i="9"/>
  <c r="AF472" i="9"/>
  <c r="AB472" i="9"/>
  <c r="AC473" i="9"/>
  <c r="AF473" i="9"/>
  <c r="AB473" i="9"/>
  <c r="AC474" i="9"/>
  <c r="AF474" i="9"/>
  <c r="AB474" i="9"/>
  <c r="AC475" i="9"/>
  <c r="AF475" i="9"/>
  <c r="AB475" i="9"/>
  <c r="AC476" i="9"/>
  <c r="AF476" i="9"/>
  <c r="AB476" i="9"/>
  <c r="AC477" i="9"/>
  <c r="AF477" i="9"/>
  <c r="AB477" i="9"/>
  <c r="AC478" i="9"/>
  <c r="AF478" i="9"/>
  <c r="AB478" i="9"/>
  <c r="AC479" i="9"/>
  <c r="AF479" i="9"/>
  <c r="AB479" i="9"/>
  <c r="AC480" i="9"/>
  <c r="AF480" i="9"/>
  <c r="AB480" i="9"/>
  <c r="AC481" i="9"/>
  <c r="AF481" i="9"/>
  <c r="AB481" i="9"/>
  <c r="AC482" i="9"/>
  <c r="AF482" i="9"/>
  <c r="AB482" i="9"/>
  <c r="AF483" i="9"/>
  <c r="AB483" i="9"/>
  <c r="AC483" i="9"/>
  <c r="AF44" i="9"/>
  <c r="AF46" i="9"/>
  <c r="AF290" i="9"/>
  <c r="AB292" i="9"/>
  <c r="AF298" i="9"/>
  <c r="AB300" i="9"/>
  <c r="AF307" i="9"/>
  <c r="AB309" i="9"/>
  <c r="AF315" i="9"/>
  <c r="AB317" i="9"/>
  <c r="AF323" i="9"/>
  <c r="AB325" i="9"/>
  <c r="AF407" i="9"/>
  <c r="AB409" i="9"/>
  <c r="AF415" i="9"/>
  <c r="AB417" i="9"/>
  <c r="AF423" i="9"/>
  <c r="AB425" i="9"/>
  <c r="AF431" i="9"/>
  <c r="AB433" i="9"/>
  <c r="AF439" i="9"/>
  <c r="AB441" i="9"/>
  <c r="AB531" i="9"/>
  <c r="AF292" i="9"/>
  <c r="AF300" i="9"/>
  <c r="AF309" i="9"/>
  <c r="AF317" i="9"/>
  <c r="AF325" i="9"/>
  <c r="AF409" i="9"/>
  <c r="AF417" i="9"/>
  <c r="AF425" i="9"/>
  <c r="AF433" i="9"/>
  <c r="AF441" i="9"/>
  <c r="AF455" i="9"/>
  <c r="AB455" i="9"/>
  <c r="AC455" i="9"/>
  <c r="AF531" i="9"/>
  <c r="AF289" i="9"/>
  <c r="AF291" i="9"/>
  <c r="AF293" i="9"/>
  <c r="AF295" i="9"/>
  <c r="AF297" i="9"/>
  <c r="AF299" i="9"/>
  <c r="AF301" i="9"/>
  <c r="AF303" i="9"/>
  <c r="AF306" i="9"/>
  <c r="AF308" i="9"/>
  <c r="AF310" i="9"/>
  <c r="AF312" i="9"/>
  <c r="AF314" i="9"/>
  <c r="AF316" i="9"/>
  <c r="AF318" i="9"/>
  <c r="AF320" i="9"/>
  <c r="AF322" i="9"/>
  <c r="AF324" i="9"/>
  <c r="AF326" i="9"/>
  <c r="AF404" i="9"/>
  <c r="AF406" i="9"/>
  <c r="AF408" i="9"/>
  <c r="AF410" i="9"/>
  <c r="AF412" i="9"/>
  <c r="AF414" i="9"/>
  <c r="AF416" i="9"/>
  <c r="AF418" i="9"/>
  <c r="AF420" i="9"/>
  <c r="AF422" i="9"/>
  <c r="AF424" i="9"/>
  <c r="AF426" i="9"/>
  <c r="AF428" i="9"/>
  <c r="AF430" i="9"/>
  <c r="AF432" i="9"/>
  <c r="AF434" i="9"/>
  <c r="AF436" i="9"/>
  <c r="AF438" i="9"/>
  <c r="AF440" i="9"/>
  <c r="AC529" i="9"/>
  <c r="AB529" i="9"/>
  <c r="AC587" i="9"/>
  <c r="AB587" i="9"/>
  <c r="AF453" i="9"/>
  <c r="AB453" i="9"/>
  <c r="AC453" i="9"/>
  <c r="AF457" i="9"/>
  <c r="AB457" i="9"/>
  <c r="AC457" i="9"/>
  <c r="AF461" i="9"/>
  <c r="AB461" i="9"/>
  <c r="AC461" i="9"/>
  <c r="AF523" i="9"/>
  <c r="AF568" i="9"/>
  <c r="AF519" i="9"/>
  <c r="AF527" i="9"/>
  <c r="AF578" i="9"/>
  <c r="AF454" i="9"/>
  <c r="AB454" i="9"/>
  <c r="AF456" i="9"/>
  <c r="AB456" i="9"/>
  <c r="AF458" i="9"/>
  <c r="AB458" i="9"/>
  <c r="AF460" i="9"/>
  <c r="AB460" i="9"/>
  <c r="AF462" i="9"/>
  <c r="AB462" i="9"/>
  <c r="AF517" i="9"/>
  <c r="AF525" i="9"/>
  <c r="AF572" i="9"/>
  <c r="AF518" i="9"/>
  <c r="AF520" i="9"/>
  <c r="AF522" i="9"/>
  <c r="AF524" i="9"/>
  <c r="AF526" i="9"/>
  <c r="AF528" i="9"/>
  <c r="AF530" i="9"/>
  <c r="AF532" i="9"/>
  <c r="AF562" i="9"/>
  <c r="AF567" i="9"/>
  <c r="AF569" i="9"/>
  <c r="AF577" i="9"/>
  <c r="AF583" i="9"/>
  <c r="AF588" i="9"/>
  <c r="AB484" i="9"/>
  <c r="AB485" i="9"/>
  <c r="AB486" i="9"/>
  <c r="AB487" i="9"/>
  <c r="AB488" i="9"/>
  <c r="AB489" i="9"/>
  <c r="AB490" i="9"/>
  <c r="AB491" i="9"/>
  <c r="AB492" i="9"/>
  <c r="AB493" i="9"/>
  <c r="AB494" i="9"/>
  <c r="AB495" i="9"/>
  <c r="AB496" i="9"/>
  <c r="AB497" i="9"/>
  <c r="AB498" i="9"/>
  <c r="AB499" i="9"/>
  <c r="AB500" i="9"/>
  <c r="AB501" i="9"/>
  <c r="AB502" i="9"/>
  <c r="AB503" i="9"/>
  <c r="AB504" i="9"/>
  <c r="AB505" i="9"/>
  <c r="AB506" i="9"/>
  <c r="AB507" i="9"/>
  <c r="AB533" i="9"/>
  <c r="AB534" i="9"/>
  <c r="AB535" i="9"/>
  <c r="AB536" i="9"/>
  <c r="AB537" i="9"/>
  <c r="AB538" i="9"/>
  <c r="AB539" i="9"/>
  <c r="AB540" i="9"/>
  <c r="AB541" i="9"/>
  <c r="AB542" i="9"/>
  <c r="AB543" i="9"/>
  <c r="AB544" i="9"/>
  <c r="AB545" i="9"/>
  <c r="AB546" i="9"/>
  <c r="AB547" i="9"/>
  <c r="AB548" i="9"/>
</calcChain>
</file>

<file path=xl/comments1.xml><?xml version="1.0" encoding="utf-8"?>
<comments xmlns="http://schemas.openxmlformats.org/spreadsheetml/2006/main">
  <authors>
    <author>Bodor István Ádám</author>
    <author>gyulaim</author>
    <author>G_krisztina</author>
  </authors>
  <commentList>
    <comment ref="AF16" authorId="0">
      <text>
        <r>
          <rPr>
            <b/>
            <sz val="9"/>
            <color indexed="81"/>
            <rFont val="Tahoma"/>
            <family val="2"/>
            <charset val="238"/>
          </rPr>
          <t>Bodor István Ádám:</t>
        </r>
        <r>
          <rPr>
            <sz val="9"/>
            <color indexed="81"/>
            <rFont val="Tahoma"/>
            <family val="2"/>
            <charset val="238"/>
          </rPr>
          <t xml:space="preserve">
 1,65% min. díj: 750 000.-FT/hó</t>
        </r>
      </text>
    </comment>
    <comment ref="AF18" authorId="0">
      <text>
        <r>
          <rPr>
            <b/>
            <sz val="9"/>
            <color indexed="81"/>
            <rFont val="Tahoma"/>
            <family val="2"/>
            <charset val="238"/>
          </rPr>
          <t>Bodor István Ádám:</t>
        </r>
        <r>
          <rPr>
            <sz val="9"/>
            <color indexed="81"/>
            <rFont val="Tahoma"/>
            <family val="2"/>
            <charset val="238"/>
          </rPr>
          <t xml:space="preserve">
 1,65% min. díj: 750 000.-FT/hó</t>
        </r>
      </text>
    </comment>
    <comment ref="AF19" authorId="0">
      <text>
        <r>
          <rPr>
            <b/>
            <sz val="9"/>
            <color indexed="81"/>
            <rFont val="Tahoma"/>
            <family val="2"/>
            <charset val="238"/>
          </rPr>
          <t>Bodor István Ádám:</t>
        </r>
        <r>
          <rPr>
            <sz val="9"/>
            <color indexed="81"/>
            <rFont val="Tahoma"/>
            <family val="2"/>
            <charset val="238"/>
          </rPr>
          <t xml:space="preserve">
 1,65% min. díj: 500 000.-FT/hó</t>
        </r>
      </text>
    </comment>
    <comment ref="AF20" authorId="0">
      <text>
        <r>
          <rPr>
            <b/>
            <sz val="9"/>
            <color indexed="81"/>
            <rFont val="Tahoma"/>
            <family val="2"/>
            <charset val="238"/>
          </rPr>
          <t>Bodor István Ádám:</t>
        </r>
        <r>
          <rPr>
            <sz val="9"/>
            <color indexed="81"/>
            <rFont val="Tahoma"/>
            <family val="2"/>
            <charset val="238"/>
          </rPr>
          <t xml:space="preserve">
 1,65% min. díj: 750 000.-FT/hó</t>
        </r>
      </text>
    </comment>
    <comment ref="AF21" authorId="0">
      <text>
        <r>
          <rPr>
            <b/>
            <sz val="9"/>
            <color indexed="81"/>
            <rFont val="Tahoma"/>
            <family val="2"/>
            <charset val="238"/>
          </rPr>
          <t>Bodor István Ádám:</t>
        </r>
        <r>
          <rPr>
            <sz val="9"/>
            <color indexed="81"/>
            <rFont val="Tahoma"/>
            <family val="2"/>
            <charset val="238"/>
          </rPr>
          <t xml:space="preserve">
 1,65% min. díj: 750 000.-FT/hó</t>
        </r>
      </text>
    </comment>
    <comment ref="AF22" authorId="0">
      <text>
        <r>
          <rPr>
            <b/>
            <sz val="9"/>
            <color indexed="81"/>
            <rFont val="Tahoma"/>
            <family val="2"/>
            <charset val="238"/>
          </rPr>
          <t>Bodor István Ádám:</t>
        </r>
        <r>
          <rPr>
            <sz val="9"/>
            <color indexed="81"/>
            <rFont val="Tahoma"/>
            <family val="2"/>
            <charset val="238"/>
          </rPr>
          <t xml:space="preserve">
 1,65% min. díj: 500 000.-FT/hó</t>
        </r>
      </text>
    </comment>
    <comment ref="AF23" authorId="0">
      <text>
        <r>
          <rPr>
            <b/>
            <sz val="9"/>
            <color indexed="81"/>
            <rFont val="Tahoma"/>
            <family val="2"/>
            <charset val="238"/>
          </rPr>
          <t>Bodor István Ádám:</t>
        </r>
        <r>
          <rPr>
            <sz val="9"/>
            <color indexed="81"/>
            <rFont val="Tahoma"/>
            <family val="2"/>
            <charset val="238"/>
          </rPr>
          <t xml:space="preserve">
 1,65% min. díj: 500 000.-FT/hó</t>
        </r>
      </text>
    </comment>
    <comment ref="AF24" authorId="0">
      <text>
        <r>
          <rPr>
            <b/>
            <sz val="9"/>
            <color indexed="81"/>
            <rFont val="Tahoma"/>
            <family val="2"/>
            <charset val="238"/>
          </rPr>
          <t>Bodor István Ádám:</t>
        </r>
        <r>
          <rPr>
            <sz val="9"/>
            <color indexed="81"/>
            <rFont val="Tahoma"/>
            <family val="2"/>
            <charset val="238"/>
          </rPr>
          <t xml:space="preserve">
Egyéb költségek okozzák</t>
        </r>
      </text>
    </comment>
    <comment ref="AF25" authorId="0">
      <text>
        <r>
          <rPr>
            <b/>
            <sz val="9"/>
            <color indexed="81"/>
            <rFont val="Tahoma"/>
            <family val="2"/>
            <charset val="238"/>
          </rPr>
          <t>Bodor István Ádám:</t>
        </r>
        <r>
          <rPr>
            <sz val="9"/>
            <color indexed="81"/>
            <rFont val="Tahoma"/>
            <family val="2"/>
            <charset val="238"/>
          </rPr>
          <t xml:space="preserve">
 1,65% min. díj: 500 000.-FT/hó</t>
        </r>
      </text>
    </comment>
    <comment ref="AF26" authorId="0">
      <text>
        <r>
          <rPr>
            <b/>
            <sz val="9"/>
            <color indexed="81"/>
            <rFont val="Tahoma"/>
            <family val="2"/>
            <charset val="238"/>
          </rPr>
          <t>Bodor István Ádám:</t>
        </r>
        <r>
          <rPr>
            <sz val="9"/>
            <color indexed="81"/>
            <rFont val="Tahoma"/>
            <family val="2"/>
            <charset val="238"/>
          </rPr>
          <t xml:space="preserve">
Egyéb költségek okozzák</t>
        </r>
      </text>
    </comment>
    <comment ref="L80" authorId="1">
      <text>
        <r>
          <rPr>
            <sz val="9"/>
            <color indexed="81"/>
            <rFont val="Tahoma"/>
            <family val="2"/>
            <charset val="238"/>
          </rPr>
          <t xml:space="preserve">2017.01.01-től: 0%
</t>
        </r>
      </text>
    </comment>
    <comment ref="O442" authorId="2">
      <text>
        <r>
          <rPr>
            <b/>
            <sz val="8"/>
            <color indexed="81"/>
            <rFont val="Tahoma"/>
            <family val="2"/>
            <charset val="238"/>
          </rPr>
          <t>G_krisztina:</t>
        </r>
        <r>
          <rPr>
            <sz val="8"/>
            <color indexed="81"/>
            <rFont val="Tahoma"/>
            <family val="2"/>
            <charset val="238"/>
          </rPr>
          <t xml:space="preserve">
tőzsdei forgalombantartási díj</t>
        </r>
      </text>
    </comment>
    <comment ref="O443" authorId="2">
      <text>
        <r>
          <rPr>
            <b/>
            <sz val="8"/>
            <color indexed="81"/>
            <rFont val="Tahoma"/>
            <family val="2"/>
            <charset val="238"/>
          </rPr>
          <t>G_krisztina:</t>
        </r>
        <r>
          <rPr>
            <sz val="8"/>
            <color indexed="81"/>
            <rFont val="Tahoma"/>
            <family val="2"/>
            <charset val="238"/>
          </rPr>
          <t xml:space="preserve">
tőzsdei forgalombantartási díj</t>
        </r>
      </text>
    </comment>
    <comment ref="O444" authorId="2">
      <text>
        <r>
          <rPr>
            <b/>
            <sz val="8"/>
            <color indexed="81"/>
            <rFont val="Tahoma"/>
            <family val="2"/>
            <charset val="238"/>
          </rPr>
          <t>G_krisztina:</t>
        </r>
        <r>
          <rPr>
            <sz val="8"/>
            <color indexed="81"/>
            <rFont val="Tahoma"/>
            <family val="2"/>
            <charset val="238"/>
          </rPr>
          <t xml:space="preserve">
tőzsdei forgalombantartási díj</t>
        </r>
      </text>
    </comment>
    <comment ref="K449" authorId="2">
      <text>
        <r>
          <rPr>
            <sz val="8"/>
            <color indexed="81"/>
            <rFont val="Tahoma"/>
            <family val="2"/>
            <charset val="238"/>
          </rPr>
          <t xml:space="preserve">Az Alap létrehozatalával kapcsolatos költségeket az Alapkezelő viseli, azok nem terhelik az Alapot.
Az Alapkezelő folyamatos és egyszeri alapkezelői díjat számít fel az Alappal szemben oly módon, hogy az Alap
Futamideje alatt felszámított alapkezelési díjak átlagos éves mértéke - az Alap Futamideje egészét tekintve - nem
haladhatja meg az Alap átlagos nettó eszközértékének 2,5%-át.
Folyamatosan felszámított díj:
</t>
        </r>
        <r>
          <rPr>
            <b/>
            <sz val="8"/>
            <color indexed="81"/>
            <rFont val="Tahoma"/>
            <family val="2"/>
            <charset val="238"/>
          </rPr>
          <t xml:space="preserve">Az Alapkezelő az Alap átlagos nettó eszközértékének évente legfeljebb 2%-át számolja fel az Alappal szemben
folyamatos alapkezelői díj címén.
</t>
        </r>
        <r>
          <rPr>
            <sz val="8"/>
            <color indexed="81"/>
            <rFont val="Tahoma"/>
            <family val="2"/>
            <charset val="238"/>
          </rPr>
          <t xml:space="preserve">
A folyamatos alapkezelői díj – utolsó nettó eszközértékre vetített - időarányos része naponta kerül felszámításra,
kifizetése a tárgyhónapot követő első naptól esedékes.
Az alapkezelői díj az alább felsorolt közvetített szolgáltatások költségeit már tartalmazza, ezért azok közvetlenül
nem terhelhetők az Alapra:
· az Alap, illetve az Alap által kibocsátott Befektetési Jegyek reklámozása, az ezzel kapcsolatban folytatott
kereskedelmi kommunikáció, a befektetők tájékoztatása;
· a Befektetési jegyek nyilvános forgalomba hozatala.
</t>
        </r>
        <r>
          <rPr>
            <b/>
            <sz val="8"/>
            <color indexed="81"/>
            <rFont val="Tahoma"/>
            <family val="2"/>
            <charset val="238"/>
          </rPr>
          <t>Induláskori egyszeri díj:
Az Alapkezelő az Alap induláskori (Futamidő kezdőnapi) nettó eszközértékének legfeljebb 1%-át számolja fel
az Alappal szemben induláskori alapkezelői díj címén.
Az induláskori alapkezelési díj megfizetése az Alap nyilvántartásba vételét követő 20 Banki Napon belül
esedékes.
Megszűnéskor, átalakuláskor felszámított egyszeri díj:
Az Alapkezelő a folyamatos alapkezelési díjon és az induláskori alapkezelési díjon felül az alábbi egyszeri
díjakat számítja fel az Alappal szemben:
(i) megszűnéskori alapkezelői díjként az Alap Futamidejének zárónapján érvényes nettó eszközértékének
legfeljebb 1 %-át, mely díj a Futamidő zárónapján esedékes;
(ii) amennyiben az Alap Futamideje alatt az Alap átalakulására kerül sor, átalakuláskori alapkezelői díjként az
Alap átalakulása napján érvényes nettó eszközértékének legfeljebb 1 %-át, mely díj az átalakulás napján
esedékes.</t>
        </r>
        <r>
          <rPr>
            <sz val="8"/>
            <color indexed="81"/>
            <rFont val="Tahoma"/>
            <family val="2"/>
            <charset val="238"/>
          </rPr>
          <t xml:space="preserve">
Az Alapkezelő alapkezelési díjat nem terhelhet az Alapra, ha az Alap átlagos saját tőkéje legalább három
hónapon keresztül nem érte el az indulásakor érvényes törvényi minimum ötven százalékát, mindaddig, ameddig
az utolsó három hónapra számított átlagos saját tőke ismételten el nem éri az indulásakor érvényes törvényi
minimum ötven százalékát. A mentes időszakban felmerülő alapkezelési díj utólagosan sem terhelhető az
Alapra.
36.2 Az Alap által a Letétkezelő részére fizetendő díjak, költségek összege, kiszámításának leírása, az
Alapra terhelésük és kiegyenlítésük módja
A </t>
        </r>
        <r>
          <rPr>
            <b/>
            <sz val="8"/>
            <color indexed="81"/>
            <rFont val="Tahoma"/>
            <family val="2"/>
            <charset val="238"/>
          </rPr>
          <t>Letétkezelő az Alap nettó eszközérték évente legfeljebb 0,05%-át számolja fel az Alappal szemben,</t>
        </r>
        <r>
          <rPr>
            <sz val="8"/>
            <color indexed="81"/>
            <rFont val="Tahoma"/>
            <family val="2"/>
            <charset val="238"/>
          </rPr>
          <t xml:space="preserve">
letétkezelési díj címén.
A letétkezelési díj – utolsó nettó eszközértékre vetített - időarányos része naponta kerül elhatárolásra, kifizetése a
tárgynegyedévet követő első naptól esedékes.
36.3 Az Alap által egyéb felek, harmadik személyek részére fizetendő díjak, költségek összege,
kiszámításának leírása, az Alapra terhelésük és kiegyenlítésük módja
Az Alap által a könyvvizsgáló részére fizetendő díjak
A </t>
        </r>
        <r>
          <rPr>
            <b/>
            <sz val="8"/>
            <color indexed="81"/>
            <rFont val="Tahoma"/>
            <family val="2"/>
            <charset val="238"/>
          </rPr>
          <t xml:space="preserve">Könyvvizsgáló évente maximum 800.000,- Ft éves </t>
        </r>
        <r>
          <rPr>
            <sz val="8"/>
            <color indexed="81"/>
            <rFont val="Tahoma"/>
            <family val="2"/>
            <charset val="238"/>
          </rPr>
          <t xml:space="preserve">díjat számol fel az Alappal szemben, könyvvizsgálói díj
címén.
A könyvvizsgálói díj időarányos része naponta kerül elhatárolásra, kifizetése évente két részletben esedékes.
Az Alap által a Felügyelet részére fizetendő díjak
Az Alap a Felügyelet részére a vonatkozó jogszabályok szerinti változó felügyeleti díjat köteles megfizetni. A
változó felügyeleti díj a Tájékoztató készítésekor évente az Alap átlagos nettó eszközértékének 0,25 ezreléke,
melyet a tárgynedévet követő hónap utolsó napjáig utal át a Felügyelet számlájára.
</t>
        </r>
      </text>
    </comment>
    <comment ref="O454" authorId="2">
      <text>
        <r>
          <rPr>
            <b/>
            <sz val="8"/>
            <color indexed="81"/>
            <rFont val="Tahoma"/>
            <family val="2"/>
            <charset val="238"/>
          </rPr>
          <t>G_krisztina:</t>
        </r>
        <r>
          <rPr>
            <sz val="8"/>
            <color indexed="81"/>
            <rFont val="Tahoma"/>
            <family val="2"/>
            <charset val="238"/>
          </rPr>
          <t xml:space="preserve">
tőzsdei forgalombantartási díj</t>
        </r>
      </text>
    </comment>
    <comment ref="O455" authorId="2">
      <text>
        <r>
          <rPr>
            <b/>
            <sz val="8"/>
            <color indexed="81"/>
            <rFont val="Tahoma"/>
            <family val="2"/>
            <charset val="238"/>
          </rPr>
          <t>G_krisztina:</t>
        </r>
        <r>
          <rPr>
            <sz val="8"/>
            <color indexed="81"/>
            <rFont val="Tahoma"/>
            <family val="2"/>
            <charset val="238"/>
          </rPr>
          <t xml:space="preserve">
tőzsdei forgalombantartási díj</t>
        </r>
      </text>
    </comment>
    <comment ref="O464" authorId="2">
      <text>
        <r>
          <rPr>
            <b/>
            <sz val="8"/>
            <color indexed="81"/>
            <rFont val="Tahoma"/>
            <family val="2"/>
            <charset val="238"/>
          </rPr>
          <t>G_krisztina:</t>
        </r>
        <r>
          <rPr>
            <sz val="8"/>
            <color indexed="81"/>
            <rFont val="Tahoma"/>
            <family val="2"/>
            <charset val="238"/>
          </rPr>
          <t xml:space="preserve">
tőzsdei forgalombantartási díj</t>
        </r>
      </text>
    </comment>
    <comment ref="O465" authorId="2">
      <text>
        <r>
          <rPr>
            <b/>
            <sz val="8"/>
            <color indexed="81"/>
            <rFont val="Tahoma"/>
            <family val="2"/>
            <charset val="238"/>
          </rPr>
          <t>G_krisztina:</t>
        </r>
        <r>
          <rPr>
            <sz val="8"/>
            <color indexed="81"/>
            <rFont val="Tahoma"/>
            <family val="2"/>
            <charset val="238"/>
          </rPr>
          <t xml:space="preserve">
tőzsdei forgalombantartási díj</t>
        </r>
      </text>
    </comment>
    <comment ref="O467" authorId="2">
      <text>
        <r>
          <rPr>
            <b/>
            <sz val="8"/>
            <color indexed="81"/>
            <rFont val="Tahoma"/>
            <family val="2"/>
            <charset val="238"/>
          </rPr>
          <t>G_krisztina:</t>
        </r>
        <r>
          <rPr>
            <sz val="8"/>
            <color indexed="81"/>
            <rFont val="Tahoma"/>
            <family val="2"/>
            <charset val="238"/>
          </rPr>
          <t xml:space="preserve">
tőzsdei forgalombantartási díj</t>
        </r>
      </text>
    </comment>
    <comment ref="O468" authorId="2">
      <text>
        <r>
          <rPr>
            <b/>
            <sz val="8"/>
            <color indexed="81"/>
            <rFont val="Tahoma"/>
            <family val="2"/>
            <charset val="238"/>
          </rPr>
          <t>G_krisztina:</t>
        </r>
        <r>
          <rPr>
            <sz val="8"/>
            <color indexed="81"/>
            <rFont val="Tahoma"/>
            <family val="2"/>
            <charset val="238"/>
          </rPr>
          <t xml:space="preserve">
tőzsdei forgalombantartási díj</t>
        </r>
      </text>
    </comment>
    <comment ref="O472" authorId="2">
      <text>
        <r>
          <rPr>
            <b/>
            <sz val="8"/>
            <color indexed="81"/>
            <rFont val="Tahoma"/>
            <family val="2"/>
            <charset val="238"/>
          </rPr>
          <t>G_krisztina:</t>
        </r>
        <r>
          <rPr>
            <sz val="8"/>
            <color indexed="81"/>
            <rFont val="Tahoma"/>
            <family val="2"/>
            <charset val="238"/>
          </rPr>
          <t xml:space="preserve">
tőzsdei forgalombantartási díj</t>
        </r>
      </text>
    </comment>
    <comment ref="O473" authorId="2">
      <text>
        <r>
          <rPr>
            <b/>
            <sz val="8"/>
            <color indexed="81"/>
            <rFont val="Tahoma"/>
            <family val="2"/>
            <charset val="238"/>
          </rPr>
          <t>G_krisztina:</t>
        </r>
        <r>
          <rPr>
            <sz val="8"/>
            <color indexed="81"/>
            <rFont val="Tahoma"/>
            <family val="2"/>
            <charset val="238"/>
          </rPr>
          <t xml:space="preserve">
tőzsdei forgalombantartási díj</t>
        </r>
      </text>
    </comment>
    <comment ref="K475" authorId="2">
      <text>
        <r>
          <rPr>
            <b/>
            <sz val="8"/>
            <color indexed="81"/>
            <rFont val="Tahoma"/>
            <family val="2"/>
            <charset val="238"/>
          </rPr>
          <t>G_krisztina:</t>
        </r>
        <r>
          <rPr>
            <sz val="8"/>
            <color indexed="81"/>
            <rFont val="Tahoma"/>
            <family val="2"/>
            <charset val="238"/>
          </rPr>
          <t xml:space="preserve">
Az Alap által az Alapkezelő részére fizetendő díjak, költségek összege, kiszámításának leírása, az Alapra
terhelésük és kiegyenlítésük módja
Az Alapkezelő tevékenységének ellátásáért, valamint a lent felsorolt közvetített és közvetített szolgáltatásnak nem
minősülő egyéb szolgáltatásokért Befektetési Jegy sorozatonként eltérő mértékű díjat számol fel az alábbiak szerint:
Az „A” sorozatú Befektetési Jegyek esetében az Alapkezelő az Alap nettó eszközértékének évente legfeljebb 1,5%-
át számolja fel az Alappal szemben, alapkezelői díj címén.
Az „A” sorozatú Befektetési Jegyek esetében az alapkezelési díj számításának módja: Az Alapkezelő naponta az
Alap nettó eszközértékének legfeljebb éves 2,25%-át számolja fel az Alappal szemben alapkezelési díj címén úgy,
hogy a naponta alkalmazott díjmértékek naptári éves számtani átlaga nem haladhatja meg az 1,5%-ot.
A „B” Befektetési Jegy sorozat esetében az Alapkezelő az Alap nettó eszközértékének évente legfeljebb 0,8%-át
számolja fel az Alappal szemben, alapkezelői díj címén.
Az alapkezelési díj terhelésének módja: Az alapkezelési díj – utolsó nettó eszközértékre vetített - időarányos része
naponta kerül felszámításra, kifizetése a tárgyhónapot követő első naptól esedékes.
Az alapkezelői díj annak figyelembe vételével került meghatározásra, hogy az az alább felsorolt közvetített
szolgáltatások [(a) pont], és közvetített szolgáltatásnak nem minősülő egyéb szolgáltatások [(b) pont] díját,
valamint az Alap létrehozatalával kapcsolatos költségtételeket már tartalmazza, így azok közvetlenül nem
terhelhetőek az Alapra:
a) közvetített szolgáltatások:
aa) az Alap, illetve az Alap által kibocsátott Befektetési Jegyek reklámozása, az ezzel kapcsolatban
folytatott kereskedelmi kommunikáció;
ab) a Befektetési Jegyek nyilvános forgalomba hozatala, és a folyamatos forgalmazás körében
igénybe vett forgalmazói szolgáltatás;
ac) a tőkegaranciát biztosító bankgarancia;
b) közvetített szolgáltatásnak nem minősülő egyéb szolgáltatások
ba) a Kbftv. 7. § (2) bekezdése a) pontjában felsorolt adminisztratív feladatok ellátása,
(i) beleértve azt is, amennyiben e feladatok valamelyikét kiszervezés keretében más
személy látja el, így különösen:
 az Alap eszközeinek külső értékelő általi értékelése;
 az Alap nettó eszközértékének megállapítása és közzététele
(ii) továbbá beleértve azt is, amennyiben e feladatok valamelyikét kiszervezésnek nem
minősülő megbízás keretében más személy látja el, így különösen:
 könyvviteli feladatok ellátása
Az Alapkezelő alapkezelési díjat nem terhelhet az Alapra, ha az Alap átlagos saját tőkéje legalább három hónapon
keresztül nem érte el az indulásakor érvényes törvényi minimum ötven százalékát, mindaddig, ameddig az utolsó
három hónapra számított átlagos saját tőke ismételten el nem éri az indulásakor érvényes törvényi minimum ötven
százalékát. A mentes időszakban felmerülő költségek utólagosan sem terhelhetők az Alapra.
36.2 Az Alap által a Letétkezelő részére fizetendő díjak, költségek összege, kiszámításának leírása, az Alapra
terhelésük és kiegyenlítésük módja
A Letétkezelő az Alap nettó eszközérték évente legfeljebb 0,04%-át számolja fel az Alappal szemben, letétkezelési
díj címén.
A letétkezelési díj – utolsó nettó eszközértékre vetített - időarányos része naponta kerül elhatárolásra, kifizetése a
tárgynegyedévet követő első naptól esedékes.
KEZELÉSI SZABÁLYZAT
43
36.3 Az Alap által egyéb felek, harmadik személyek részére fizetendő díjak, költségek összege, kiszámításának
leírása, az Alapra terhelésük és kiegyenlítésük módja
Az Alap által a könyvvizsgáló részére fizetendő díj
A Könyvvizsgáló évente maximum 2.000.000,- Ft éves díjat számol fel az Alappal szemben, könyvvizsgálói díj
címén.
A könyvvizsgálói díj időarányos része naponta kerül elhatárolásra, kifizetése évente két részletben esedékes.
Az Alap által a Felügyelet részére fizetendő díjak
Az Alap a Felügyelet részére a vonatkozó jogszabályok szerinti változó felügyeleti díjat köteles megfizetni. A
változó felügyeleti díj a Tájékoztató készítésekor évente az Alap átlagos nettó eszközértékének 0,25 ezreléke,
melyet a tárgynedévet követő hónap utolsó napjáig utal át a Felügyelet számlájára.</t>
        </r>
      </text>
    </comment>
    <comment ref="O481" authorId="2">
      <text>
        <r>
          <rPr>
            <b/>
            <sz val="8"/>
            <color indexed="81"/>
            <rFont val="Tahoma"/>
            <family val="2"/>
            <charset val="238"/>
          </rPr>
          <t>G_krisztina:</t>
        </r>
        <r>
          <rPr>
            <sz val="8"/>
            <color indexed="81"/>
            <rFont val="Tahoma"/>
            <family val="2"/>
            <charset val="238"/>
          </rPr>
          <t xml:space="preserve">
tőzsdei forgalombantartási díj</t>
        </r>
      </text>
    </comment>
    <comment ref="O482" authorId="2">
      <text>
        <r>
          <rPr>
            <b/>
            <sz val="8"/>
            <color indexed="81"/>
            <rFont val="Tahoma"/>
            <family val="2"/>
            <charset val="238"/>
          </rPr>
          <t>G_krisztina:</t>
        </r>
        <r>
          <rPr>
            <sz val="8"/>
            <color indexed="81"/>
            <rFont val="Tahoma"/>
            <family val="2"/>
            <charset val="238"/>
          </rPr>
          <t xml:space="preserve">
tőzsdei forgalombantartási díj</t>
        </r>
      </text>
    </comment>
    <comment ref="O489" authorId="2">
      <text>
        <r>
          <rPr>
            <b/>
            <sz val="8"/>
            <color indexed="81"/>
            <rFont val="Tahoma"/>
            <family val="2"/>
            <charset val="238"/>
          </rPr>
          <t>G_krisztina:</t>
        </r>
        <r>
          <rPr>
            <sz val="8"/>
            <color indexed="81"/>
            <rFont val="Tahoma"/>
            <family val="2"/>
            <charset val="238"/>
          </rPr>
          <t xml:space="preserve">
tőzsdei forgalombantartási díj</t>
        </r>
      </text>
    </comment>
    <comment ref="K493" authorId="2">
      <text>
        <r>
          <rPr>
            <b/>
            <sz val="8"/>
            <color indexed="81"/>
            <rFont val="Tahoma"/>
            <family val="2"/>
            <charset val="238"/>
          </rPr>
          <t>G_krisztina:</t>
        </r>
        <r>
          <rPr>
            <sz val="8"/>
            <color indexed="81"/>
            <rFont val="Tahoma"/>
            <family val="2"/>
            <charset val="238"/>
          </rPr>
          <t xml:space="preserve">
36.1 Az Alap által az Alapkezelő részére fizetendő díjak, költségek összege, kiszámításának leírása, az
Alapra terhelésük és kiegyenlítésük módja
Az Alap létrehozatalával kapcsolatos költségeket az Alapkezelő viseli, azok nem terhelik az Alapot.
Az Alapkezelő folyamatos és egyszeri alapkezelői díjat számít fel az Alappal szemben oly módon, hogy az Alap
Futamideje alatt felszámított alapkezelési díjak átlagos éves mértéke - az Alap Futamideje egészét tekintve - nem
haladhatja meg az Alap átlagos nettó eszközértékének 2,5%-át.
Folyamatosan felszámított díj:
Az Alapkezelő az Alap átlagos nettó eszközértékének évente legfeljebb 2%-át számolja fel az Alappal szemben
folyamatos alapkezelői díj címén.
A folyamatos alapkezelői díj – utolsó nettó eszközértékre vetített - időarányos része naponta kerül felszámításra,
kifizetése a tárgyhónapot követő első naptól esedékes.
Az alapkezelői díj az alább felsorolt közvetített szolgáltatások költségeit már tartalmazza, ezért azok közvetlenül
nem terhelhetők az Alapra:
· az Alap, illetve az Alap által kibocsátott Befektetési Jegyek reklámozása, az ezzel kapcsolatban folytatott
kereskedelmi kommunikáció, a befektetők tájékoztatása;
· a Befektetési jegyek nyilvános forgalomba hozatala.
Induláskori egyszeri díj:
KEZELÉSI SZABÁLYZAT
61
Az Alapkezelő az Alap induláskori (Futamidő kezdőnapi) nettó eszközértékének legfeljebb 1%-át számolja fel
az Alappal szemben induláskori alapkezelői díj címén.
Az induláskori alapkezelési díj megfizetése az Alap nyilvántartásba vételét követő 20 Banki Napon belül
esedékes.
Megszűnéskor, átalakuláskor felszámított egyszeri díj:
Az Alapkezelő a folyamatos alapkezelési díjon és az induláskori alapkezelési díjon felül az alábbi egyszeri
díjakat számítja fel az Alappal szemben:
(i) megszűnéskori alapkezelői díjként az Alap Futamidejének zárónapján érvényes nettó eszközértékének
legfeljebb 1 %-át, mely díj a Futamidő zárónapján esedékes;
(ii) amennyiben az Alap Futamideje alatt az Alap átalakulására kerül sor, átalakuláskori alapkezelői díjként az
Alap átalakulása napján érvényes nettó eszközértékének legfeljebb 1 %-át, mely díj az átalakulás napján
esedékes.
Az Alapkezelő alapkezelési díjat nem terhelhet az Alapra, ha az Alap átlagos saját tőkéje legalább három
hónapon keresztül nem érte el az indulásakor érvényes törvényi minimum ötven százalékát, mindaddig, ameddig
az utolsó három hónapra számított átlagos saját tőke ismételten el nem éri az indulásakor érvényes törvényi
minimum ötven százalékát. A mentes időszakban felmerülő alapkezelési díj utólagosan sem terhelhető az
Alapra.
36.2 Az Alap által a Letétkezelő részére fizetendő díjak, költségek összege, kiszámításának leírása, az
Alapra terhelésük és kiegyenlítésük módja
A Letétkezelő az Alap nettó eszközérték évente legfeljebb 0,05%-át számolja fel az Alappal szemben,
letétkezelési díj címén.
A letétkezelési díj – utolsó nettó eszközértékre vetített - időarányos része naponta kerül elhatárolásra, kifizetése a
tárgynegyedévet követő első naptól esedékes.
36.3 Az Alap által egyéb felek, harmadik személyek részére fizetendő díjak, költségek összege,
kiszámításának leírása, az Alapra terhelésük és kiegyenlítésük módja
Az Alap által a könyvvizsgáló részére fizetendő díjak
A Könyvvizsgáló a 2013. üzleti évre maximum 800.000,- Ft éves díjat számol fel az Alappal szemben,
könyvvizsgálói díj címén.
A könyvvizsgálói díj időarányos része naponta kerül elhatárolásra, kifizetése évente két részletben esedékes.
Az Alap által a Felügyelet részére fizetendő díjak
Az Alap a Felügyelet részére a vonatkozó jogszabályok szerinti változó felügyeleti díjat köteles megfizetni. A
változó felügyeleti díj a Tájékoztató készítésekor évente az Alap átlagos nettó eszközértékének 0,25 ezreléke,
melyet a tárgynedévet követő hónap utolsó napjáig utal át a Felügyelet számlájára.</t>
        </r>
      </text>
    </comment>
    <comment ref="K494" authorId="2">
      <text>
        <r>
          <rPr>
            <b/>
            <sz val="8"/>
            <color indexed="81"/>
            <rFont val="Tahoma"/>
            <family val="2"/>
            <charset val="238"/>
          </rPr>
          <t>G_krisztina:</t>
        </r>
        <r>
          <rPr>
            <sz val="8"/>
            <color indexed="81"/>
            <rFont val="Tahoma"/>
            <family val="2"/>
            <charset val="238"/>
          </rPr>
          <t xml:space="preserve">
36.1 Az Alap által az Alapkezelő részére fizetendő díjak, költségek összege, kiszámításának leírása, az
Alapra terhelésük és kiegyenlítésük módja
Az Alap létrehozatalával kapcsolatos költségeket az Alapkezelő viseli, azok nem terhelik az Alapot.
Az Alapkezelő folyamatos és egyszeri alapkezelői díjat számít fel az Alappal szemben oly módon, hogy az Alap
Futamideje alatt felszámított alapkezelési díjak átlagos éves mértéke - az Alap Futamideje egészét tekintve - nem
haladhatja meg az Alap átlagos nettó eszközértékének 2,5%-át.
Folyamatosan felszámított díj:
Az Alapkezelő az Alap átlagos nettó eszközértékének évente legfeljebb 2%-át számolja fel az Alappal szemben
folyamatos alapkezelői díj címén.
A folyamatos alapkezelői díj – utolsó nettó eszközértékre vetített - időarányos része naponta kerül felszámításra,
kifizetése a tárgyhónapot követő első naptól esedékes.
Az alapkezelői díj az alább felsorolt közvetített szolgáltatások költségeit már tartalmazza, ezért azok közvetlenül
nem terhelhetők az Alapra:
· az Alap, illetve az Alap által kibocsátott Befektetési Jegyek reklámozása, az ezzel kapcsolatban folytatott
kereskedelmi kommunikáció, a befektetők tájékoztatása;
· a Befektetési jegyek nyilvános forgalomba hozatala.
Induláskori egyszeri díj:
KEZELÉSI SZABÁLYZAT
61
Az Alapkezelő az Alap induláskori (Futamidő kezdőnapi) nettó eszközértékének legfeljebb 1%-át számolja fel
az Alappal szemben induláskori alapkezelői díj címén.
Az induláskori alapkezelési díj megfizetése az Alap nyilvántartásba vételét követő 20 Banki Napon belül
esedékes.
Megszűnéskor, átalakuláskor felszámított egyszeri díj:
Az Alapkezelő a folyamatos alapkezelési díjon és az induláskori alapkezelési díjon felül az alábbi egyszeri
díjakat számítja fel az Alappal szemben:
(i) megszűnéskori alapkezelői díjként az Alap Futamidejének zárónapján érvényes nettó eszközértékének
legfeljebb 1 %-át, mely díj a Futamidő zárónapján esedékes;
(ii) amennyiben az Alap Futamideje alatt az Alap átalakulására kerül sor, átalakuláskori alapkezelői díjként az
Alap átalakulása napján érvényes nettó eszközértékének legfeljebb 1 %-át, mely díj az átalakulás napján
esedékes.
Az Alapkezelő alapkezelési díjat nem terhelhet az Alapra, ha az Alap átlagos saját tőkéje legalább három
hónapon keresztül nem érte el az indulásakor érvényes törvényi minimum ötven százalékát, mindaddig, ameddig
az utolsó három hónapra számított átlagos saját tőke ismételten el nem éri az indulásakor érvényes törvényi
minimum ötven százalékát. A mentes időszakban felmerülő alapkezelési díj utólagosan sem terhelhető az
Alapra.
36.2 Az Alap által a Letétkezelő részére fizetendő díjak, költségek összege, kiszámításának leírása, az
Alapra terhelésük és kiegyenlítésük módja
A Letétkezelő az Alap nettó eszközérték évente legfeljebb 0,05%-át számolja fel az Alappal szemben,
letétkezelési díj címén.
A letétkezelési díj – utolsó nettó eszközértékre vetített - időarányos része naponta kerül elhatárolásra, kifizetése a
tárgynegyedévet követő első naptól esedékes.
36.3 Az Alap által egyéb felek, harmadik személyek részére fizetendő díjak, költségek összege,
kiszámításának leírása, az Alapra terhelésük és kiegyenlítésük módja
Az Alap által a könyvvizsgáló részére fizetendő díjak
A Könyvvizsgáló a 2013. üzleti évre maximum 800.000,- Ft éves díjat számol fel az Alappal szemben,
könyvvizsgálói díj címén.
A könyvvizsgálói díj időarányos része naponta kerül elhatárolásra, kifizetése évente két részletben esedékes.
Az Alap által a Felügyelet részére fizetendő díjak
Az Alap a Felügyelet részére a vonatkozó jogszabályok szerinti változó felügyeleti díjat köteles megfizetni. A
változó felügyeleti díj a Tájékoztató készítésekor évente az Alap átlagos nettó eszközértékének 0,25 ezreléke,
melyet a tárgynedévet követő hónap utolsó napjáig utal át a Felügyelet számlájára.</t>
        </r>
      </text>
    </comment>
    <comment ref="O496" authorId="2">
      <text>
        <r>
          <rPr>
            <b/>
            <sz val="8"/>
            <color indexed="81"/>
            <rFont val="Tahoma"/>
            <family val="2"/>
            <charset val="238"/>
          </rPr>
          <t>G_krisztina:</t>
        </r>
        <r>
          <rPr>
            <sz val="8"/>
            <color indexed="81"/>
            <rFont val="Tahoma"/>
            <family val="2"/>
            <charset val="238"/>
          </rPr>
          <t xml:space="preserve">
tőzsdei forgalombantartási díj</t>
        </r>
      </text>
    </comment>
  </commentList>
</comments>
</file>

<file path=xl/sharedStrings.xml><?xml version="1.0" encoding="utf-8"?>
<sst xmlns="http://schemas.openxmlformats.org/spreadsheetml/2006/main" count="6410" uniqueCount="1383">
  <si>
    <t>Alap (sorozat) megnevezése</t>
  </si>
  <si>
    <t>Az alap (sorozat) ISIN kódja</t>
  </si>
  <si>
    <t>Alap fajta</t>
  </si>
  <si>
    <t>Futamidő</t>
  </si>
  <si>
    <t>Típus</t>
  </si>
  <si>
    <t>Befektetési politika</t>
  </si>
  <si>
    <t>Földrajzi, devizális kitettség</t>
  </si>
  <si>
    <t>Devizanem</t>
  </si>
  <si>
    <t>Az alap (sorozat) átlagos nettó eszközértéke</t>
  </si>
  <si>
    <t>Alapkezelési díj 
(Tájékoztató alapján) %-ban</t>
  </si>
  <si>
    <t>Sikerdíj 
(Tájékoztató alapján) %-ban</t>
  </si>
  <si>
    <t>A sikerdíj elszámolás gyakorisága</t>
  </si>
  <si>
    <t>Letétkezelési díj (Tájékoztató alapján) %-ban</t>
  </si>
  <si>
    <t>Egyéb, a tájékoztatóban %-os formában meghatározott díjak összesen, %-ban</t>
  </si>
  <si>
    <t>A tájékoztatóban %-ban meghatározott maximális díjterhelés</t>
  </si>
  <si>
    <t xml:space="preserve">Az alapra terhelt összes költség
</t>
  </si>
  <si>
    <t xml:space="preserve">Az alapra terhelt alapkezelési díj 
</t>
  </si>
  <si>
    <t xml:space="preserve">Az alapra terhelt sikerdíj 
</t>
  </si>
  <si>
    <t xml:space="preserve">Az alapra terhelt eladási, visszaváltási, forgalmazási jutalék
</t>
  </si>
  <si>
    <t xml:space="preserve">Az alapra terhelt letétkezelési díj 
</t>
  </si>
  <si>
    <t xml:space="preserve">ezen belül: a 10 %-nál nagyobb arányt jelentő kollektív értékpapírokba történő befektetés kapcsán felmerült költségek
</t>
  </si>
  <si>
    <t xml:space="preserve">Ingatlan alapokra terhelt értékcsökkenés, továbbszámlázott közüzemi díjak, egyéb költségek
</t>
  </si>
  <si>
    <t>A 10 %-nál nagyobb arányt jelentő kollektív értékpapírokba történő befektetéshez kapcsolódó arányosított, összesített folyó díjterhelési mutató
(%)</t>
  </si>
  <si>
    <t>Futura Kötvény Alap B</t>
  </si>
  <si>
    <t>HU0000702550</t>
  </si>
  <si>
    <t>Hosszú kötvényalap</t>
  </si>
  <si>
    <t>Hazai</t>
  </si>
  <si>
    <t>HUF</t>
  </si>
  <si>
    <t>n/a</t>
  </si>
  <si>
    <t>Futura Kötvény Alap I</t>
  </si>
  <si>
    <t>HU0000705942</t>
  </si>
  <si>
    <t>Futura Rövid Futamidejű Kötvény Alap B</t>
  </si>
  <si>
    <t>HU0000702543</t>
  </si>
  <si>
    <t>Rövid kötvényalap</t>
  </si>
  <si>
    <t>Futura Rövid Futamidejű Kötvény Alap I</t>
  </si>
  <si>
    <t>HU0000704119</t>
  </si>
  <si>
    <t>Futura Likviditási Alap</t>
  </si>
  <si>
    <t>HU0000714613</t>
  </si>
  <si>
    <t>Aberdeen Diversified Growth Alapok Alapja B</t>
  </si>
  <si>
    <t>HU0000704549</t>
  </si>
  <si>
    <t>Dinamikus vegyes alap</t>
  </si>
  <si>
    <t>Külföldi</t>
  </si>
  <si>
    <t>Aberdeen Diversified Growth Alapok Alapja I</t>
  </si>
  <si>
    <t>HU0000704556</t>
  </si>
  <si>
    <t>Aberdeen Euró Vállalati Kötvény Alapok Alapja</t>
  </si>
  <si>
    <t>HU0000711080</t>
  </si>
  <si>
    <t>Aberdeen Feltörekvő Piaci Kötvény Alapok Alapja</t>
  </si>
  <si>
    <t>HU0000711072</t>
  </si>
  <si>
    <t>Aberdeen Latin-Amerika Alapok Alapja</t>
  </si>
  <si>
    <t>HU0000709209</t>
  </si>
  <si>
    <t>Részvényalap</t>
  </si>
  <si>
    <t>Aberdeen Konzervatív Vegyes Alapokba Befektető Befektetési Alap - UNDER LIQUIDATION</t>
  </si>
  <si>
    <t>HU0000703517</t>
  </si>
  <si>
    <t>Közvetett ingatlanokba fektető alap</t>
  </si>
  <si>
    <t>Aberdeen Ingatlan Alapokba Befektető Befektetési Alap -  UNDER LIQUIDATION</t>
  </si>
  <si>
    <t>HU0000703301</t>
  </si>
  <si>
    <t>Aberdeen Euró Ingatlan Alapokba Befektető Befektetési Alap -  UNDER LIQUIDATION</t>
  </si>
  <si>
    <t>HU0000703509</t>
  </si>
  <si>
    <t>EUR</t>
  </si>
  <si>
    <t>Aberdeen Euró Ingatlan Alapokba Befektető Befektetési Alap - UNDER LIQUIDATION</t>
  </si>
  <si>
    <t>HU0000703822</t>
  </si>
  <si>
    <t>iCash Conservatíve Nyíltvégű Befektetési Alap</t>
  </si>
  <si>
    <t>HU0000704366</t>
  </si>
  <si>
    <t>nyíltvégű</t>
  </si>
  <si>
    <t>Kötvénytúlsúlyos vegyes alap</t>
  </si>
  <si>
    <t>-</t>
  </si>
  <si>
    <t>1,65% min. díj: 750.000.-Ft/hó</t>
  </si>
  <si>
    <t>A befektetési alap Teljesítménydíjat fizet az Alapkezelőnek, ha az Alap hozama meghaladja az RMAX index hozamát. A Teljesítménydíj mértéke az alap RMAX index hozamán felül elért hozam 30 %-a</t>
  </si>
  <si>
    <t>éves</t>
  </si>
  <si>
    <t xml:space="preserve">  A díj mértéke: 0,2 % / év, de minimum 120 000 HUF/hó.</t>
  </si>
  <si>
    <t>Az alapot és a befektetőket terhelő egyéb lehetséges díjak és költségek éves mértéke a 2%-ot nem haladhatja meg.</t>
  </si>
  <si>
    <t>Access PP Deposit Nyíltvégű Befektetési Alap "A" sorozat</t>
  </si>
  <si>
    <t>HU0000716253</t>
  </si>
  <si>
    <t>éves alapkezelési díj = 1,25%</t>
  </si>
  <si>
    <t>A díj mértéke: 0.6 % /</t>
  </si>
  <si>
    <t>Access Commodity Selection Nyíltvégű Befektetési Alap</t>
  </si>
  <si>
    <t>HU0000711817</t>
  </si>
  <si>
    <t>Abszolút hozamú alap</t>
  </si>
  <si>
    <t xml:space="preserve"> 1,65% min. díj: 750 000.-FT/hó</t>
  </si>
  <si>
    <t>A befektetési alap Teljesítménydíjat fizet az Alapkezelőnek, ha az Alap hozama meghaladja az RMAX index hozamát, mértéke az alap RMAX index hozamán felül elért hozam 30 %-a, mely naponta kerül elhatárolásra és évente kerül</t>
  </si>
  <si>
    <t xml:space="preserve"> 0,4%/év, de minimum 60 000 HUF/hó.</t>
  </si>
  <si>
    <t>Access Global Selection Nyíltvégű Befektetési Alap</t>
  </si>
  <si>
    <t>HU0000701990</t>
  </si>
  <si>
    <t xml:space="preserve"> 1,5% min. díj: 500 000.-FT/hó</t>
  </si>
  <si>
    <t>Az alap által az RMAX hozamán felül elért hozamok 30 %-a.</t>
  </si>
  <si>
    <t xml:space="preserve"> 0,2%/év</t>
  </si>
  <si>
    <t>iCash Dynamic FX Származtatott Nyíltvégű Befektetési Alap</t>
  </si>
  <si>
    <t>HU0000702311</t>
  </si>
  <si>
    <t>származtatott alap</t>
  </si>
  <si>
    <t>Származtatott alap</t>
  </si>
  <si>
    <t>RMAX index hozamán felül elért hozam 30 %-a,</t>
  </si>
  <si>
    <t>0,4 % / év, de minimum 120 000 HUF/hó.</t>
  </si>
  <si>
    <t>Chrono Származtatott Nyíltvégű Befektetési Alap</t>
  </si>
  <si>
    <t>HU0000701933</t>
  </si>
  <si>
    <t>RMAX index hozamán felül elért hozam 20 %-a,</t>
  </si>
  <si>
    <t>0,2%/év, de minimum 90 000 Ft/hó</t>
  </si>
  <si>
    <t>Első Magyar Daytrade Származtatott Nyíltvégű Befektetési Alap</t>
  </si>
  <si>
    <t>HU0000706783</t>
  </si>
  <si>
    <t>Az alap által az EONIA index hozamán felül elért hozamok 30 %-a.</t>
  </si>
  <si>
    <t>0,4%/év, de minimum havi 60.000,- Ft</t>
  </si>
  <si>
    <t>Az alapot és a befektetőket terhelő egyéb lehetséges díjak és költségek éves mértéke a 2% nem haladhatja meg.</t>
  </si>
  <si>
    <t>Access Alternative Származtatott Nyíltvégű Befektetési Alap "A" sorozat</t>
  </si>
  <si>
    <t>HU0000716279</t>
  </si>
  <si>
    <t>0,175%/év, de minimum 60.000,- Ft/hó</t>
  </si>
  <si>
    <t>Capitol Nyíltvégű Ingatlan Befektetési Alap</t>
  </si>
  <si>
    <t>HU0000703186</t>
  </si>
  <si>
    <t>Közvetlen ingatlanokba fektető alap</t>
  </si>
  <si>
    <t>BIX index hozamán felül elért hozam 20 %-a,</t>
  </si>
  <si>
    <t>0,15%/év, de minimum 50 000 HUF/hó</t>
  </si>
  <si>
    <t>HFT Származtatott Nyíltvégű Befektetési Alap "A" sorozat</t>
  </si>
  <si>
    <t>HU0000716295</t>
  </si>
  <si>
    <t>0,2%/év, de minimum 120.000,- Ft / hó</t>
  </si>
  <si>
    <t>Q1 Ingatlanfejlesztő Befektetési Alap</t>
  </si>
  <si>
    <t>HU0000704382</t>
  </si>
  <si>
    <t>Quaestor Aranytallér</t>
  </si>
  <si>
    <t>HU0000702675</t>
  </si>
  <si>
    <t>Alap eszközértékének 2%-át nem haladja meg.</t>
  </si>
  <si>
    <t>Quaestor Borostyán</t>
  </si>
  <si>
    <t>HU0000702659</t>
  </si>
  <si>
    <t>Letétkezelőnek fizetendő díj  0,25%</t>
  </si>
  <si>
    <t>Quaestor Kurázsi</t>
  </si>
  <si>
    <t>HU0000702642</t>
  </si>
  <si>
    <t>A Letétkezelőnek fizetendő díj éves mértéke :0,225%</t>
  </si>
  <si>
    <t>díjak összege éves szinten az Alap eszközértékének 2%-át nem haladja meg.</t>
  </si>
  <si>
    <t>Quaestor Tallér</t>
  </si>
  <si>
    <t>HU0000702667</t>
  </si>
  <si>
    <t>A Letétkezelőnek fizetendő díj  0,2%</t>
  </si>
  <si>
    <t>Aberdeen Alapkezelő</t>
  </si>
  <si>
    <t>Access Alapkezelő</t>
  </si>
  <si>
    <t>Nyíltvégű</t>
  </si>
  <si>
    <t>Határozatlan</t>
  </si>
  <si>
    <t>Származtatott</t>
  </si>
  <si>
    <t>a benchmark feletti többlethozam 20,00%-a</t>
  </si>
  <si>
    <t>Alapok alapja</t>
  </si>
  <si>
    <t>nincs</t>
  </si>
  <si>
    <t>USD</t>
  </si>
  <si>
    <t>AEGON Pénzpiaci Befektetési Alap "A"</t>
  </si>
  <si>
    <t>HU0000702303</t>
  </si>
  <si>
    <t>Pénzpiaci alap</t>
  </si>
  <si>
    <t>max. 2.000.000 Ft</t>
  </si>
  <si>
    <t>AEGON Lengyel Kötvény Befektetési Alap "A"</t>
  </si>
  <si>
    <t>HU0000705256</t>
  </si>
  <si>
    <t>AEGON Lengyel Kötvény Befektetési Alap "P"</t>
  </si>
  <si>
    <t>HU0000713565</t>
  </si>
  <si>
    <t>PLN</t>
  </si>
  <si>
    <t>AEGON Lengyel Kötvény Befektetési Alap "I"</t>
  </si>
  <si>
    <t>HU0000710942</t>
  </si>
  <si>
    <t>AEGON Belföldi Kötvény Befektetési Alap "A"</t>
  </si>
  <si>
    <t>HU0000702493</t>
  </si>
  <si>
    <t>max. a nettó eszközérték 0,50%-a</t>
  </si>
  <si>
    <t>AEGON Nemzetközi Kötvény Befektetési Alap</t>
  </si>
  <si>
    <t>HU0000702477</t>
  </si>
  <si>
    <t>Szabad futamidejű kötvényalap</t>
  </si>
  <si>
    <t>AEGON Feltörekvő Európa Kötvény Befektetési Alap "A"</t>
  </si>
  <si>
    <t>HU0000706114</t>
  </si>
  <si>
    <t>2016.12.30-ig: 0,5%;                                          2016.12.31-től: 1,25%</t>
  </si>
  <si>
    <t>AEGON Ázsia Részvény Befektetési Alapok Alapja "A"</t>
  </si>
  <si>
    <t>HU0000705272</t>
  </si>
  <si>
    <t>AEGON Ázsia Részvény Befektetési Alapok Alapja "B"</t>
  </si>
  <si>
    <t>HU0000705934 </t>
  </si>
  <si>
    <t>AEGON Climate Change Részvény Befektetési Alap "A"</t>
  </si>
  <si>
    <t>HU0000705520</t>
  </si>
  <si>
    <t>max. 4.000.000 Ft</t>
  </si>
  <si>
    <t>AEGON Climate Change Részvény Befektetési Alap "B"</t>
  </si>
  <si>
    <t>HU0000707195</t>
  </si>
  <si>
    <t>AEGON Russia Részvény Befektetési Alap "A"</t>
  </si>
  <si>
    <t>HU0000707401</t>
  </si>
  <si>
    <t>AEGON Russia Részvény Befektetési Alap "P"</t>
  </si>
  <si>
    <t>HU0000710157</t>
  </si>
  <si>
    <t>AEGON Russia Részvény Befektetési Alap "I"</t>
  </si>
  <si>
    <t>HU0000709514</t>
  </si>
  <si>
    <t>AEGON Russia Részvény Befektetési Alap "PI"</t>
  </si>
  <si>
    <t>HU0000713144</t>
  </si>
  <si>
    <t>AEGON IstanBull Részvény Befektetési Alap "A"</t>
  </si>
  <si>
    <t>HU0000707419</t>
  </si>
  <si>
    <t>2016.01.01-től 2016.02.29-ig: 0,03%; 2016.03.01-től: 0,0275%</t>
  </si>
  <si>
    <t>AEGON IstanBull Részvény Befektetési Alap "P"</t>
  </si>
  <si>
    <t>HU0000710165</t>
  </si>
  <si>
    <t>AEGON IstanBull Részvény Befektetési Alap "T"</t>
  </si>
  <si>
    <t>HU0000710173</t>
  </si>
  <si>
    <t>TRY</t>
  </si>
  <si>
    <t>AEGON IstanBull Részvény Befektetési Alap "I"</t>
  </si>
  <si>
    <t>HU0000709522</t>
  </si>
  <si>
    <t>AEGON IstanBull Részvény Befektetési Alap "PI"</t>
  </si>
  <si>
    <t>HU0000713151</t>
  </si>
  <si>
    <t>AEGON Közép-Európai Részvény Befektetési Alap "A"</t>
  </si>
  <si>
    <t>HU0000702501</t>
  </si>
  <si>
    <t>AEGON Közép-Európai Részvény Befektetési Alap "B"</t>
  </si>
  <si>
    <t>HU0000705926</t>
  </si>
  <si>
    <t>AEGON Közép-Európai Részvény Befektetési Alap "I"</t>
  </si>
  <si>
    <t>HU0000709530</t>
  </si>
  <si>
    <t>AEGON Nemzetközi Részvény Befektetési Alap "A"</t>
  </si>
  <si>
    <t>HU0000702485</t>
  </si>
  <si>
    <t>AEGON Nemzetközi Részvény Befektetési Alap "B"</t>
  </si>
  <si>
    <t>HU0000705918 </t>
  </si>
  <si>
    <t>AEGON Nemzetközi Részvény Befektetési Alap "I"</t>
  </si>
  <si>
    <t>HU0000712393</t>
  </si>
  <si>
    <t>AEGON Alfa Abszolút Hozamú Befektetési Alap "A"</t>
  </si>
  <si>
    <t>HU0000703970</t>
  </si>
  <si>
    <t>AEGON Alfa Abszolút Hozamú Befektetési Alap "B"</t>
  </si>
  <si>
    <t>HU0000708318</t>
  </si>
  <si>
    <t>AEGON Alfa Abszolút Hozamú Befektetési Alap "R"</t>
  </si>
  <si>
    <t>HU0000712286</t>
  </si>
  <si>
    <t>AEGON Ózon Éves Tőkevédett Származtatott Befektetési Alap</t>
  </si>
  <si>
    <t>HU0000705157</t>
  </si>
  <si>
    <t>Tőkevédett alap</t>
  </si>
  <si>
    <t>AEGON Bessa Származtatott Befektetési Alap</t>
  </si>
  <si>
    <t>HU0000705728</t>
  </si>
  <si>
    <t>AEGON MoneyMaxx Expressz Abszolút Hozamú Befektetési Alap "A"</t>
  </si>
  <si>
    <t>HU0000703145</t>
  </si>
  <si>
    <t>AEGON MoneyMaxx Expressz Abszolút Hozamú Befektetési Alap "P"</t>
  </si>
  <si>
    <t>HU0000712385</t>
  </si>
  <si>
    <t>AEGON MoneyMaxx Expressz Abszolút Hozamú Befektetési Alap "R"</t>
  </si>
  <si>
    <t>HU0000712278</t>
  </si>
  <si>
    <t>AEGON Smart Money Befektetési Alapok Alapja</t>
  </si>
  <si>
    <t>HU0000708169</t>
  </si>
  <si>
    <t>AEGON Lengyel Pénzpiaci Befektetési Alap "A"</t>
  </si>
  <si>
    <t>HU0000711601</t>
  </si>
  <si>
    <t>AEGON Lengyel Pénzpiaci Befektetési Alap "I"</t>
  </si>
  <si>
    <t>HU0000711619</t>
  </si>
  <si>
    <t>AEGON Lengyel Részvény Befektetési Alap "B"</t>
  </si>
  <si>
    <t>HU0000710843</t>
  </si>
  <si>
    <t>AEGON Lengyel Részvény Befektetési Alap "I"</t>
  </si>
  <si>
    <t>HU0000710850</t>
  </si>
  <si>
    <t>AEGON BondMaxx Abszolút Hozamú Kötvény Befektetési Alap "A"</t>
  </si>
  <si>
    <t>HU0000709597</t>
  </si>
  <si>
    <t>AEGON BondMaxx Abszolút Hozamú Kötvény Befektetési Alap "P"</t>
  </si>
  <si>
    <t>HU0000712401</t>
  </si>
  <si>
    <t>AEGON BondMaxx Abszolút Hozamú Kötvény Befektetési Alap "R"</t>
  </si>
  <si>
    <t>HU0000712260</t>
  </si>
  <si>
    <t>AEGON BondMaxx Abszolút Hozamú Kötvény Befektetési Alap "I"</t>
  </si>
  <si>
    <t>HU0000709605</t>
  </si>
  <si>
    <t>AEGON Maraton Aktív Vegyes Befektetési Alap "A"</t>
  </si>
  <si>
    <t>HU0000714886</t>
  </si>
  <si>
    <t>AEGON Maraton Aktív Vegyes Befektetési Alap "E"</t>
  </si>
  <si>
    <t>HU0000714894</t>
  </si>
  <si>
    <t>AEGON Maraton Aktív Vegyes Befektetési Alap "P"</t>
  </si>
  <si>
    <t>HU0000714910</t>
  </si>
  <si>
    <t>AEGON Maraton Aktív Vegyes Befektetési Alap "U"</t>
  </si>
  <si>
    <t>HU0000714902</t>
  </si>
  <si>
    <t>AEGON Maraton Aktív Vegyes Befektetési Alap "I"</t>
  </si>
  <si>
    <t>HU0000714928</t>
  </si>
  <si>
    <t>AEGON Maraton Aktív Vegyes Befektetési Alap "R"</t>
  </si>
  <si>
    <t>HU0000714936</t>
  </si>
  <si>
    <t>AEGON Panoráma Származtatott Befektetési Alap "A"</t>
  </si>
  <si>
    <t>HU0000714266</t>
  </si>
  <si>
    <t>2016.02.29-ig: 0,035%; 2016.03.01-től 2016.04.30-ig: 0,03%; 2016.05.01-től: 0,035%</t>
  </si>
  <si>
    <t>AEGON Panoráma Származtatott Befektetési Alap "E"</t>
  </si>
  <si>
    <t>HU0000714274</t>
  </si>
  <si>
    <t>AEGON Panoráma Származtatott Befektetési Alap "P"</t>
  </si>
  <si>
    <t>HU0000714290</t>
  </si>
  <si>
    <t>AEGON Panoráma Származtatott Befektetési Alap "U"</t>
  </si>
  <si>
    <t>HU0000714282</t>
  </si>
  <si>
    <t>AEGON Panoráma Származtatott Befektetési Alap "I"</t>
  </si>
  <si>
    <t>HU0000714308</t>
  </si>
  <si>
    <t>AEGON Panoráma Származtatott Befektetési Alap "R"</t>
  </si>
  <si>
    <t>HU0000714316</t>
  </si>
  <si>
    <t xml:space="preserve">Aegon Tempó Andante 1 Alapokba Fektető Részalap </t>
  </si>
  <si>
    <t>HU0000714068</t>
  </si>
  <si>
    <t>max. 1.000.000 Ft + ÁFA</t>
  </si>
  <si>
    <t xml:space="preserve">Aegon Tempó Andante 2 Alapokba Fektető Részalap </t>
  </si>
  <si>
    <t>HU0000714076</t>
  </si>
  <si>
    <t xml:space="preserve">Aegon Tempó Andante 3 Alapokba Fektető Részalap </t>
  </si>
  <si>
    <t>HU0000714084</t>
  </si>
  <si>
    <t>Aegon Tempó Moderato 4 Alapokba Fektető Részalap</t>
  </si>
  <si>
    <t>HU0000714092</t>
  </si>
  <si>
    <t>Kiegyensúlyozott vegyes alap</t>
  </si>
  <si>
    <t>Aegon Tempó Moderato 5 Alapokba Fektető Részalap</t>
  </si>
  <si>
    <t>HU0000714100</t>
  </si>
  <si>
    <t>Aegon Tempó Moderato 6 Alapokba Fektető Részalap</t>
  </si>
  <si>
    <t>HU0000714118</t>
  </si>
  <si>
    <t>Aegon Tempó Moderato 7 Alapokba Fektető Részalap</t>
  </si>
  <si>
    <t>HU0000714126</t>
  </si>
  <si>
    <t>Aegon Tempó Allegro 8 Alapokba Fektető Részalap</t>
  </si>
  <si>
    <t>HU0000714134</t>
  </si>
  <si>
    <t>Aegon Tempó Allegro 9 Alapokba Fektető Részalap</t>
  </si>
  <si>
    <t>HU0000714142</t>
  </si>
  <si>
    <t>Aegon Tempó Allegro 10 Alapokba Fektető Részalap</t>
  </si>
  <si>
    <t>HU0000714159</t>
  </si>
  <si>
    <t>Aegon Alapkezelő</t>
  </si>
  <si>
    <t>Allianz Pénzpiaci Nyilvános Nyíltvégű Alap</t>
  </si>
  <si>
    <t>HU0000707146</t>
  </si>
  <si>
    <t>Allianz Kötvény Nyilvános Nyíltvégű Alap</t>
  </si>
  <si>
    <t>HU0000708201</t>
  </si>
  <si>
    <t>Allianz Indexkövető Részvény Nyilvános Nyíltvégű Alap</t>
  </si>
  <si>
    <t>HU0000708375</t>
  </si>
  <si>
    <t>Magyar Posta Rövid Kötvény Alap</t>
  </si>
  <si>
    <t>HU0000713706</t>
  </si>
  <si>
    <t>Allianz Abszolút Hozamú Befektetési Alap</t>
  </si>
  <si>
    <t>HU0000709142</t>
  </si>
  <si>
    <t>Allianz Alapkezelő</t>
  </si>
  <si>
    <t>Biggeorge 4. Ingatlanfejlesztő Ingatlanbefektetési Alap</t>
  </si>
  <si>
    <t>HU0000706049</t>
  </si>
  <si>
    <t>közvetlen ingatlanokba fektető alap</t>
  </si>
  <si>
    <t>max. évi 3%</t>
  </si>
  <si>
    <t>évi 0,06%</t>
  </si>
  <si>
    <t>évi 0,025%</t>
  </si>
  <si>
    <t>Biggeorge Alapkezelő</t>
  </si>
  <si>
    <t>Budapest Alapkezelő</t>
  </si>
  <si>
    <t>BF Money Balancovany Alap</t>
  </si>
  <si>
    <t>HU0000707187</t>
  </si>
  <si>
    <t>CZK</t>
  </si>
  <si>
    <t>0.04% + felmerült díjak és költségek</t>
  </si>
  <si>
    <t>BF Money Chraneny Alap</t>
  </si>
  <si>
    <t>HU0000705783</t>
  </si>
  <si>
    <t>BF Money EMEA Részvény Alap</t>
  </si>
  <si>
    <t>0.05% + felmerült díjak és költségek</t>
  </si>
  <si>
    <t>BF Money EMEA Részvény Alap „CZK”sorozat</t>
  </si>
  <si>
    <t>HU0000707120</t>
  </si>
  <si>
    <t>BF Money EMEA Részvény Alap „EUR”sorozat</t>
  </si>
  <si>
    <t>HU0000707039</t>
  </si>
  <si>
    <t>BF Money EMEA Részvény Alap „HUF”sorozat</t>
  </si>
  <si>
    <t>HU0000709837</t>
  </si>
  <si>
    <t>BF Money EMEA Részvény Alap „U”sorozat</t>
  </si>
  <si>
    <t>HU0000712989</t>
  </si>
  <si>
    <t>BF Money Fejlett Piaci Részvény Alap</t>
  </si>
  <si>
    <t>0.13% + felmerült díjak és költségek</t>
  </si>
  <si>
    <t>BF Money Fejlett Piaci Részvény Alap „HUF” sorozat</t>
  </si>
  <si>
    <t>HU0000701552</t>
  </si>
  <si>
    <t>BF Money Fejlett Piaci Részvény Alap „I” sorozat</t>
  </si>
  <si>
    <t>HU0000715438</t>
  </si>
  <si>
    <t>BF Money Fejlett Piaci Részvény Alap „U” sorozat</t>
  </si>
  <si>
    <t>HU0000713003</t>
  </si>
  <si>
    <t>BF Money Fejlett Piaci Részvény Alap „USD” sorozat</t>
  </si>
  <si>
    <t>HU0000715271</t>
  </si>
  <si>
    <t>BF Money Feltörekvő Piaci DevizaKötvény Alap</t>
  </si>
  <si>
    <t>BF Money Feltörekvő Piaci DevizaKötvény Alap „CZK” sorozat</t>
  </si>
  <si>
    <t>HU0000709860</t>
  </si>
  <si>
    <t>BF Money Feltörekvő Piaci DevizaKötvény Alap „HUF” sorozat</t>
  </si>
  <si>
    <t>HU0000708615</t>
  </si>
  <si>
    <t>BF Money Feltörekvő Piaci DevizaKötvény Alap „U” sorozat</t>
  </si>
  <si>
    <t>HU0000712955</t>
  </si>
  <si>
    <t>BF Money Feltörekvő Piaci DevizaKötvény Alap „USD” sorozat</t>
  </si>
  <si>
    <t>HU0000711239</t>
  </si>
  <si>
    <t>BF Money Feltörekvő Piaci Részvény Alap</t>
  </si>
  <si>
    <t>BF Money Feltörekvő Piaci Részvény Alap „CZK” sorozat</t>
  </si>
  <si>
    <t>HU0000709852</t>
  </si>
  <si>
    <t>BF Money Feltörekvő Piaci Részvény Alap „HUF” sorozat</t>
  </si>
  <si>
    <t>HU0000708623</t>
  </si>
  <si>
    <t>BF Money Feltörekvő Piaci Részvény Alap „I” sorozat</t>
  </si>
  <si>
    <t>HU0000715461</t>
  </si>
  <si>
    <t>BF Money Feltörekvő Piaci Részvény Alap „U” sorozat</t>
  </si>
  <si>
    <t>HU0000712997</t>
  </si>
  <si>
    <t>BF Money Konzervativni Alap</t>
  </si>
  <si>
    <t>HU0000709308</t>
  </si>
  <si>
    <t>BF Money Közép-Európai Részvény Alap</t>
  </si>
  <si>
    <t>BF Money Közép-Európai Részvény Alap „CZK” sorozat</t>
  </si>
  <si>
    <t>HU0000709845</t>
  </si>
  <si>
    <t>BF Money Közép-Európai Részvény Alap „EUR” sorozat</t>
  </si>
  <si>
    <t>HU0000706387</t>
  </si>
  <si>
    <t>BF Money Közép-Európai Részvény Alap „HUF” sorozat</t>
  </si>
  <si>
    <t>HU0000702717</t>
  </si>
  <si>
    <t>BF Money Közép-Európai Részvény Alap „I” sorozat</t>
  </si>
  <si>
    <t>HU0000715479</t>
  </si>
  <si>
    <t>BF Money Közép-Európai Részvény Alap „U” sorozat</t>
  </si>
  <si>
    <t>HU0000712971</t>
  </si>
  <si>
    <t>Budapest 2016 Alapok Alapja</t>
  </si>
  <si>
    <t>HU0000706056</t>
  </si>
  <si>
    <t>Budapest Abszolút Kötvény Alapok Alapja</t>
  </si>
  <si>
    <t>HU0000710819</t>
  </si>
  <si>
    <t>Budapest Állampapír Alap</t>
  </si>
  <si>
    <t>Budapest Állampapír Alap „A” sorozat</t>
  </si>
  <si>
    <t>HU0000702691</t>
  </si>
  <si>
    <t>Budapest Állampapír Alap „I” sorozat</t>
  </si>
  <si>
    <t>HU0000715446</t>
  </si>
  <si>
    <t>Budapest Állampapír Alap „U” sorozat</t>
  </si>
  <si>
    <t>HU0000712922</t>
  </si>
  <si>
    <t>Budapest Arany Alapok Alapja</t>
  </si>
  <si>
    <t>Budapest Arany Alapok Alapja „A” sorozat</t>
  </si>
  <si>
    <t>HU0000709290</t>
  </si>
  <si>
    <t>Budapest Arany Alapok Alapja „U” sorozat</t>
  </si>
  <si>
    <t>HU0000713466</t>
  </si>
  <si>
    <t>Budapest Befektetési Kártya Tőkevédett Alap</t>
  </si>
  <si>
    <t>HU0000702733</t>
  </si>
  <si>
    <t>Budapest Bonitas Alap</t>
  </si>
  <si>
    <t>Budapest Bonitas Alap, "A" sorozat</t>
  </si>
  <si>
    <t>HU0000702725</t>
  </si>
  <si>
    <t>Budapest Bonitas Alap, "U" sorozat</t>
  </si>
  <si>
    <t>HU0000712914</t>
  </si>
  <si>
    <t>Budapest Bonitas Plus Alap</t>
  </si>
  <si>
    <t>Budapest Bonitas Plus Alap “A” sorozat</t>
  </si>
  <si>
    <t>HU0000702444</t>
  </si>
  <si>
    <t>Budapest Bonitas Plus Alap “D” sorozat</t>
  </si>
  <si>
    <t>HU0000708383</t>
  </si>
  <si>
    <t>Budapest Bonus Abszolút Hozam Alapok Alapja</t>
  </si>
  <si>
    <t>HU0000712153</t>
  </si>
  <si>
    <t>Budapest Dollár Rövid Kötvény Alap</t>
  </si>
  <si>
    <t>Budapest Dollár Rövid Kötvény Alap „U” sorozat</t>
  </si>
  <si>
    <t>HU0000712963</t>
  </si>
  <si>
    <t>Budapest Dollár Rövid Kötvény Alap „USD” sorozat</t>
  </si>
  <si>
    <t>HU0000711668</t>
  </si>
  <si>
    <t>Budapest Egyensúly Alap</t>
  </si>
  <si>
    <t>Budapest Egyensúly Alap "I" sorozat</t>
  </si>
  <si>
    <t>HU0000715453</t>
  </si>
  <si>
    <t>Budapest Egyensúly Alap, "HUF" sorozat</t>
  </si>
  <si>
    <t>Budapest Euró Rövid Kötvény “EUR” sorozat</t>
  </si>
  <si>
    <t>HU0000701560</t>
  </si>
  <si>
    <t>Budapest Euró Rövid Kötvény “U” sorozat</t>
  </si>
  <si>
    <t>HU0000712948</t>
  </si>
  <si>
    <t>Budapest Euró Rövid Kötvény Alap</t>
  </si>
  <si>
    <t>0.09% + felmerült díjak és költségek</t>
  </si>
  <si>
    <t>Budapest Euró Rövid Kötvény Alap “HUF” sorozat</t>
  </si>
  <si>
    <t>HU0000706429</t>
  </si>
  <si>
    <t>Budapest Franklin Templeton Selections Alapok Alapja</t>
  </si>
  <si>
    <t>HU0000710595</t>
  </si>
  <si>
    <t>Budapest Global100 Plusz Hozamvédett Alap</t>
  </si>
  <si>
    <t>HU0000712815</t>
  </si>
  <si>
    <t>Budapest Global90 Plusz Alap</t>
  </si>
  <si>
    <t>HU0000712807</t>
  </si>
  <si>
    <t>Budapest Kontroll Abszolút Hozam Származtatott Alap</t>
  </si>
  <si>
    <t>0.07% + felmerült díjak és költségek</t>
  </si>
  <si>
    <t>Budapest Kontroll Abszolút Hozam Származtatott Alap „A” sorozat</t>
  </si>
  <si>
    <t>HU0000702741</t>
  </si>
  <si>
    <t>Budapest Kontroll Abszolút Hozam Származtatott Alap „U” sorozat</t>
  </si>
  <si>
    <t>HU0000713011</t>
  </si>
  <si>
    <t>Budapest Kontroll Abszolút Hozam Származtatott Alap „I” sorozat</t>
  </si>
  <si>
    <t>HU0000715487</t>
  </si>
  <si>
    <t xml:space="preserve"> -</t>
  </si>
  <si>
    <t>Budapest Kötvény Alap</t>
  </si>
  <si>
    <t>Budapest Kötvény Alap „A” sorozat</t>
  </si>
  <si>
    <t>HU0000702709</t>
  </si>
  <si>
    <t>Budapest Kötvény Alap „U” sorozat</t>
  </si>
  <si>
    <t>HU0000712930</t>
  </si>
  <si>
    <t>Budapest Nyersanyag Alapok Alapja</t>
  </si>
  <si>
    <t>Budapest Nyersanyag Alapok Alapja „A” sorozat</t>
  </si>
  <si>
    <t>HU0000704374</t>
  </si>
  <si>
    <t>Budapest Nyersanyag Alapok Alapja „U” sorozat</t>
  </si>
  <si>
    <t>HU0000712906</t>
  </si>
  <si>
    <t>Budapest Paradigma Alap</t>
  </si>
  <si>
    <t>Budapest Paradigma Alap HUF sorozat</t>
  </si>
  <si>
    <t>HU0000713409</t>
  </si>
  <si>
    <t>Budapest Paradigma Alap I sorozat</t>
  </si>
  <si>
    <t>HU0000715495</t>
  </si>
  <si>
    <t>Budapest Paradigma Plusz Alap</t>
  </si>
  <si>
    <t>HU0000715255</t>
  </si>
  <si>
    <t>Budapest Prémium Portfólió Alapok Alapja</t>
  </si>
  <si>
    <t>HU0000715263</t>
  </si>
  <si>
    <t>Budapest US100 Plusz Hozamvédett Alap</t>
  </si>
  <si>
    <t>HU0000712344</t>
  </si>
  <si>
    <t>Budapest US95 Plusz Alap</t>
  </si>
  <si>
    <t>HU0000712351</t>
  </si>
  <si>
    <t>CIB Hozamvédett Betét Alap</t>
  </si>
  <si>
    <t>HU0000703582</t>
  </si>
  <si>
    <t>CIB Pénzpiaci Alap</t>
  </si>
  <si>
    <t>HU0000702576</t>
  </si>
  <si>
    <t>CIB Euró Pénzpiaci Alap</t>
  </si>
  <si>
    <t>HU0000703764</t>
  </si>
  <si>
    <t>CIB Relax Vegyes Alap</t>
  </si>
  <si>
    <t>HU0000715131</t>
  </si>
  <si>
    <t>Befektetési jegy árfolyam és RMAX index időarányosan 1.00%-kal növelt érték közötti pozitív hozamkülönbözet 20.00%-a</t>
  </si>
  <si>
    <t>napi</t>
  </si>
  <si>
    <t>CIB Euró Relax Vegyes Alap</t>
  </si>
  <si>
    <t>HU0000715149</t>
  </si>
  <si>
    <t>Befektetési jegy árfolyam és EONIA Total Return indexérték közötti pozitív hozamkülönbözet 20.00%-a</t>
  </si>
  <si>
    <t>CIB Algoritmus Alapok Alapja</t>
  </si>
  <si>
    <t>HU0000710132</t>
  </si>
  <si>
    <t>CIB Kötvény Plusz Vegyes Alap</t>
  </si>
  <si>
    <t>HU0000714621</t>
  </si>
  <si>
    <t>CIB Balance Vegyes Alapok Alapja</t>
  </si>
  <si>
    <t>HU0000714258</t>
  </si>
  <si>
    <t>CIB Euró Balance Vegyes Alapok Alapja</t>
  </si>
  <si>
    <t>HU0000714944</t>
  </si>
  <si>
    <t>CIB Kincsem Kötvény Alap</t>
  </si>
  <si>
    <t>HU0000702592</t>
  </si>
  <si>
    <t>CIB Közép-európai Részvény Alap</t>
  </si>
  <si>
    <t>HU0000702600</t>
  </si>
  <si>
    <t>CIB Fejlett Részvénypiaci Alapok Alapja</t>
  </si>
  <si>
    <t>HU0000702584</t>
  </si>
  <si>
    <t>CIB Indexkövető Részvény Alap</t>
  </si>
  <si>
    <t>HU0000703350</t>
  </si>
  <si>
    <t>CIB Feltörekvő Részvénypiaci Alapok Alapja</t>
  </si>
  <si>
    <t>HU0000706353</t>
  </si>
  <si>
    <t>CIB Nyersanyag Alapok Alapja</t>
  </si>
  <si>
    <t>HU0000704234</t>
  </si>
  <si>
    <t>CIB WebWilág Tőkevédett Származtatott Alap</t>
  </si>
  <si>
    <t>HU0000713458</t>
  </si>
  <si>
    <t>CIB Triplatop Tőkevédett Származtatott Alap</t>
  </si>
  <si>
    <t>HU0000713631</t>
  </si>
  <si>
    <t>CIB Élmezőny Plusz Tőkevédett Származtatott Alap</t>
  </si>
  <si>
    <t>HU0000713201</t>
  </si>
  <si>
    <t>CIB Euró Élmezőny Plusz Tőkevédett Származtatott Alap</t>
  </si>
  <si>
    <t>HU0000713193</t>
  </si>
  <si>
    <t>CIB Luxusmárkák 2 Tőkevédett Származtatott Alapja</t>
  </si>
  <si>
    <t>HU0000714209</t>
  </si>
  <si>
    <t>CIB Euró Luxusmárkák 2 Tőkevédett Származtatott Alapja</t>
  </si>
  <si>
    <t>HU0000714217</t>
  </si>
  <si>
    <t>CIB Biztos Pont Tőkevédett Származtatott Alap</t>
  </si>
  <si>
    <t>HU0000714456</t>
  </si>
  <si>
    <t>CIB Autógyártók Tőkevédett Származtatott Alapja</t>
  </si>
  <si>
    <t>HU0000714811</t>
  </si>
  <si>
    <t>CIB Euró Autógyártók Tőkevédett Származtatott Alapja</t>
  </si>
  <si>
    <t>HU0000714829</t>
  </si>
  <si>
    <t>CIB WebWilág 2 Származtatott Alap</t>
  </si>
  <si>
    <t>HU0000715065</t>
  </si>
  <si>
    <t>CIB Euró WebWilág 2 Származtatott Alap</t>
  </si>
  <si>
    <t>HU0000715073</t>
  </si>
  <si>
    <t>CIB Világmárkák Származtatott Alapja</t>
  </si>
  <si>
    <t>HU0000715305</t>
  </si>
  <si>
    <t>CIB Euró Világmárkák Származtatott Alapja</t>
  </si>
  <si>
    <t>HU0000715313</t>
  </si>
  <si>
    <t>CIB Szabadidő Származtatott Alap</t>
  </si>
  <si>
    <t>HU0000715719</t>
  </si>
  <si>
    <t>CIB Alapkezelő</t>
  </si>
  <si>
    <t>ADÜTON SZÁRMAZTATOTT BEFEKTETÉSI ALAP</t>
  </si>
  <si>
    <t>HU0000715230</t>
  </si>
  <si>
    <t>nyilvános</t>
  </si>
  <si>
    <t>max 2,25%</t>
  </si>
  <si>
    <t>max. 0,15%</t>
  </si>
  <si>
    <t>Citadella Származtatott Befektetési Alap "A" sorozat</t>
  </si>
  <si>
    <t>HU0000707948</t>
  </si>
  <si>
    <t>max. 0,20%</t>
  </si>
  <si>
    <t>CONCORDE 2000 NYÍLTVÉGÛ BEFEKTETÉSI ALAP</t>
  </si>
  <si>
    <t>HU0000701693</t>
  </si>
  <si>
    <t>max 2,00%</t>
  </si>
  <si>
    <t>CONCORDE 3000 NYÍLTVÉGÛ BEFEKTETÉSI ALAP</t>
  </si>
  <si>
    <t>HU0000715180</t>
  </si>
  <si>
    <t>CONCORDE COLUMBUS GLOBÁLIS ÉRTÉKALAPÚ SZÁRMAZTATOTT BEFEKTETÉSI ALAP</t>
  </si>
  <si>
    <t>HU0000705702</t>
  </si>
  <si>
    <t>CONCORDE EURO PB2 ALAPOK ALAPJA</t>
  </si>
  <si>
    <t>HU0000715172</t>
  </si>
  <si>
    <t>CONCORDE EURO PB3 ALAPOK ALAPJA</t>
  </si>
  <si>
    <t>HU0000707245</t>
  </si>
  <si>
    <t>CONCORDE EURÓ PÉNZPIACI BEFEKTETÉSI ALAP</t>
  </si>
  <si>
    <t>HU0000705868</t>
  </si>
  <si>
    <t>max. 0,10%</t>
  </si>
  <si>
    <t>max 1,00%</t>
  </si>
  <si>
    <t>max. 0,40%</t>
  </si>
  <si>
    <t>max 2.00%</t>
  </si>
  <si>
    <t>CONCORDE HOLD ALAPOK ALAPJA</t>
  </si>
  <si>
    <t>HU0000710116</t>
  </si>
  <si>
    <t>CONCORDE HOLD EURO ALAPOK ALAPJA</t>
  </si>
  <si>
    <t>HU0000712252</t>
  </si>
  <si>
    <t>CONCORDE HOZAMKERESO SZÁRM.BEF.ALAP</t>
  </si>
  <si>
    <t>HU0000711916</t>
  </si>
  <si>
    <t>CONCORDE KOGA ALAPOK ALAPJA</t>
  </si>
  <si>
    <t>HU0000713235</t>
  </si>
  <si>
    <t>a benchmark feletti többlethozam max 20,00%-a</t>
  </si>
  <si>
    <t>CONCORDE KOGA EURO ALAPOK ALAPJA</t>
  </si>
  <si>
    <t>HU0000714498</t>
  </si>
  <si>
    <t>CONCORDE KÖTVÉNY BEFEKTETÉSI ALAP</t>
  </si>
  <si>
    <t>HU0000702030</t>
  </si>
  <si>
    <t>CONCORDE KÖZÉP-EURÓPAI RÉSZVÉNY BEFEKTETÉSI ALAP</t>
  </si>
  <si>
    <t>HU0000706163</t>
  </si>
  <si>
    <t>Származtatott Alap</t>
  </si>
  <si>
    <t>CONCORDE NEMZETKÖZI RÉSZVÉNY ALAPOK ALAPJA</t>
  </si>
  <si>
    <t>HU0000702295</t>
  </si>
  <si>
    <t>CONCORDE PB1 ALAPOK ALAPJA</t>
  </si>
  <si>
    <t>HU0000704697</t>
  </si>
  <si>
    <t>CONCORDE PB2 ALAPOK ALAPJA</t>
  </si>
  <si>
    <t>HU0000704705</t>
  </si>
  <si>
    <t>CONCORDE PB3 ALAPOK ALAPJA</t>
  </si>
  <si>
    <t>HU0000704713</t>
  </si>
  <si>
    <t>CONCORDE PÉNZPIACI BEFEKTETÉSI ALAP</t>
  </si>
  <si>
    <t>HU0000701487</t>
  </si>
  <si>
    <t>max 5,00%</t>
  </si>
  <si>
    <t>CONCORDE RÉSZVÉNY BEFEKTETÉSI ALAP</t>
  </si>
  <si>
    <t>HU0000702022</t>
  </si>
  <si>
    <t>CONCORDE RÖVID FUTAMIDEJU  KÖTVÉNY BEFEKTETÉSI ALAP</t>
  </si>
  <si>
    <t>HU0000701685</t>
  </si>
  <si>
    <t>CONCORDE RUBICON SZÁRMAZTATOTT BEFEKTETÉSI ALAP</t>
  </si>
  <si>
    <t>HU0000707252</t>
  </si>
  <si>
    <t>CONCORDE USD PB2 ALAPOK ALAPJA</t>
  </si>
  <si>
    <t>HU0000715164</t>
  </si>
  <si>
    <t>CONCORDE USD PB3 ALAPOK ALAPJA</t>
  </si>
  <si>
    <t>HU0000714670</t>
  </si>
  <si>
    <t>CONCORDE USD PÉNZPIACI BEFEKTETÉSI ALAP</t>
  </si>
  <si>
    <t>HU0000705850</t>
  </si>
  <si>
    <t>Concorde-VM Abszolút Származtatott Befektetési Alap "A" sorozat</t>
  </si>
  <si>
    <t>HU0000703749</t>
  </si>
  <si>
    <t>CONCORDE-VM EURO ALAPOK ALAPJA</t>
  </si>
  <si>
    <t>HU0000708938</t>
  </si>
  <si>
    <t>PLATINA ALFA SZÁRMAZTATOTT BEFEKTETÉSI ALAP</t>
  </si>
  <si>
    <t>HU0000704648</t>
  </si>
  <si>
    <t>PLATINA BÉTA SZÁRMAZTATOTT BEFEKTETÉSI  ALAP</t>
  </si>
  <si>
    <t>HU0000704655</t>
  </si>
  <si>
    <t>PLATINA GAMMA SZÁRMAZTATOTT BEFEKTETÉSI  ALAP</t>
  </si>
  <si>
    <t>HU0000704663</t>
  </si>
  <si>
    <t>SUI GENERIS 1.1 SZÁRMAZTATOTT BEFEKTETÉSI ALAP</t>
  </si>
  <si>
    <t>HU0000713227</t>
  </si>
  <si>
    <t>SUPERPOSITION SZÁRMAZTATOTT BEFEKTETÉSI ALAP</t>
  </si>
  <si>
    <t>HU0000713243</t>
  </si>
  <si>
    <t>max 1,50%</t>
  </si>
  <si>
    <t>Concorde Alapkezelő</t>
  </si>
  <si>
    <t>Dialóg Likviditási Alap "A sorozat"</t>
  </si>
  <si>
    <t>HU0000706494</t>
  </si>
  <si>
    <t>max. 0,95%</t>
  </si>
  <si>
    <t>Dialóg Likviditási Alap I sorozat</t>
  </si>
  <si>
    <t>HU0000713367</t>
  </si>
  <si>
    <t>max. 0,25%</t>
  </si>
  <si>
    <t>Dialóg Expander Részvény Alap</t>
  </si>
  <si>
    <t>HU0000706519</t>
  </si>
  <si>
    <t>max. 2,4%</t>
  </si>
  <si>
    <t>Dialóg Konvergencia Részvény Alap</t>
  </si>
  <si>
    <t>HU0000706528</t>
  </si>
  <si>
    <t>Sovereign PB Származtatott Alap</t>
  </si>
  <si>
    <t>HU0000707732</t>
  </si>
  <si>
    <t>évente</t>
  </si>
  <si>
    <t>0,085% (min 75.000 Ft/hó)</t>
  </si>
  <si>
    <t>Dialóg EURÓ Származtatott Alap</t>
  </si>
  <si>
    <t>HU0000708714</t>
  </si>
  <si>
    <t xml:space="preserve">Dialóg Octopus Származtatott Alap </t>
  </si>
  <si>
    <t>HU0000709241</t>
  </si>
  <si>
    <t>max. 1,95%</t>
  </si>
  <si>
    <t>Dialóg Octopus Származtatott Alap "EUR sorozat"</t>
  </si>
  <si>
    <t>HU0000713375</t>
  </si>
  <si>
    <t>Dialóg USD Származtatott Alap</t>
  </si>
  <si>
    <t>HU0000713771</t>
  </si>
  <si>
    <t>max. 2,0%</t>
  </si>
  <si>
    <t>Dialóg Alapkezelő</t>
  </si>
  <si>
    <t>Diófa Ingatlan Befektetési Alap A sorozat</t>
  </si>
  <si>
    <t>HU0000715875</t>
  </si>
  <si>
    <t>MPT Ingatlan Alap A sorozat</t>
  </si>
  <si>
    <t>HU0000713482</t>
  </si>
  <si>
    <t xml:space="preserve"> max 3.50%</t>
  </si>
  <si>
    <t xml:space="preserve"> max 0.20%</t>
  </si>
  <si>
    <t>MPT Ingatlan Alap I sorozat</t>
  </si>
  <si>
    <t>HU0000714464</t>
  </si>
  <si>
    <t>Diófa Optimus I. Befektétsi Alap A sorozat</t>
  </si>
  <si>
    <t>HU0000715107</t>
  </si>
  <si>
    <t>max 2 %</t>
  </si>
  <si>
    <t>Diófa Optimus II. Befektetési Alap A sorozat</t>
  </si>
  <si>
    <t>HU0000715115</t>
  </si>
  <si>
    <t>Diófa WM-1 Részalap</t>
  </si>
  <si>
    <t>HU0000713821</t>
  </si>
  <si>
    <t>Diófa WM-2 Részalap</t>
  </si>
  <si>
    <t>HU0000713839</t>
  </si>
  <si>
    <t>Diófa WM-3 Részalap</t>
  </si>
  <si>
    <t>HU0000713847</t>
  </si>
  <si>
    <t>Magyar Posta Takarék Hosszú Kötvény Befektetési Alap</t>
  </si>
  <si>
    <t>HU0000702857</t>
  </si>
  <si>
    <t>Magyar Posta Takarék Pénzpiaci Befektetési Alap</t>
  </si>
  <si>
    <t>HU0000713102</t>
  </si>
  <si>
    <t>Takarék FHB Abszolút Hozamú Alap</t>
  </si>
  <si>
    <t>HU0000707997</t>
  </si>
  <si>
    <t>Takarék FHB Euró Ingatlan Alapok Alapja</t>
  </si>
  <si>
    <t>HU0000714969</t>
  </si>
  <si>
    <t>Takarék FHB Rövid Kötvény Befektetési Alap</t>
  </si>
  <si>
    <t>HU0000713078</t>
  </si>
  <si>
    <t>Takarék FHB Származtatott Befektetési Alap</t>
  </si>
  <si>
    <t>HU0000712062</t>
  </si>
  <si>
    <t>max 2.5%</t>
  </si>
  <si>
    <t>Diófa Alapkezelő</t>
  </si>
  <si>
    <t>EQUILOR Afrika Befektetési Alap</t>
  </si>
  <si>
    <t>HU0000711981</t>
  </si>
  <si>
    <t>Éves</t>
  </si>
  <si>
    <t>EQUILOR Likviditási Befektetési Alap</t>
  </si>
  <si>
    <t>HU0000711775</t>
  </si>
  <si>
    <t>EQUILOR Fregatt Prémium Kötvény Befektetési Alap</t>
  </si>
  <si>
    <t>HU0000711783</t>
  </si>
  <si>
    <t>EQUILOR Pillars Származtatott Befektetési Alap</t>
  </si>
  <si>
    <t>HU0000711791</t>
  </si>
  <si>
    <t>EQUILOR Primus Alapok Alapja</t>
  </si>
  <si>
    <t>HU0000711809</t>
  </si>
  <si>
    <t>EQUILOR Közép-európai Részvény Befektetési Alap</t>
  </si>
  <si>
    <t>HU0000714746</t>
  </si>
  <si>
    <t>EQUILOR Dinamikus Portfolió Származtatott Befektetési Alap</t>
  </si>
  <si>
    <t>HU0000715289</t>
  </si>
  <si>
    <t>EQUILOR Optimus Befektetési Alapba Fektető Alap</t>
  </si>
  <si>
    <t>HU0000715297</t>
  </si>
  <si>
    <t>EQUILOR Noé Nemzetközi Részvény Befektetési Alap</t>
  </si>
  <si>
    <t>HU0000714753</t>
  </si>
  <si>
    <t>EQUILOR Magnus EUR Származtatott Befektetési Alap</t>
  </si>
  <si>
    <t>HU0000714761</t>
  </si>
  <si>
    <t>Equilor Alapkezelő</t>
  </si>
  <si>
    <t>Erste Nyíltvégű Közép-Európai Részvény Alapok Alapja</t>
  </si>
  <si>
    <t>HU0000701537</t>
  </si>
  <si>
    <t>Erste Nyíltvégű Rövid Kötvény Befektetési Alap</t>
  </si>
  <si>
    <t>HU0000701529</t>
  </si>
  <si>
    <t>Erste Megtakarítási Plusz Alapok Alapja</t>
  </si>
  <si>
    <t>HU0000705488</t>
  </si>
  <si>
    <t>HU0000702006</t>
  </si>
  <si>
    <t>HU0000703483</t>
  </si>
  <si>
    <t>Erste Nyíltvégű XL Kötvény Befektetési Alap</t>
  </si>
  <si>
    <t>HU0000707716</t>
  </si>
  <si>
    <t>HU0000703848</t>
  </si>
  <si>
    <t>Erste Nyíltvégű Dollár Pénzpiaci Befektetési Alap</t>
  </si>
  <si>
    <t>HU0000705991</t>
  </si>
  <si>
    <t>Erste Nyíltvégű Euro Pénzpiaci Befektetési Alap</t>
  </si>
  <si>
    <t>HU0000706007</t>
  </si>
  <si>
    <t xml:space="preserve">YOU INVEST Stabil Alapok Alapja </t>
  </si>
  <si>
    <t>HU0000704499</t>
  </si>
  <si>
    <t>Erste Megtakarítási Alapok Alapja</t>
  </si>
  <si>
    <t>HU0000704507</t>
  </si>
  <si>
    <t>Erste Stock Hungary Indexkövető Részvény Befektetési Alap</t>
  </si>
  <si>
    <t>HU0000704200</t>
  </si>
  <si>
    <t xml:space="preserve">Erste DPM Nyíltvégű Alternatív Alapok Alapja </t>
  </si>
  <si>
    <t>HU0000705314</t>
  </si>
  <si>
    <t>Erste Korvett Kötvény Alapok Alapja</t>
  </si>
  <si>
    <t>HU0000705306</t>
  </si>
  <si>
    <t>Erste Nyíltvégű Ingatlan Befektetési Alap</t>
  </si>
  <si>
    <t>HU0000703160</t>
  </si>
  <si>
    <t>HU0000703830</t>
  </si>
  <si>
    <t>Erste Nyíltvégű Euro Ingatlan Befektetési Alap</t>
  </si>
  <si>
    <t>HU0000707740</t>
  </si>
  <si>
    <t>HU0000708243</t>
  </si>
  <si>
    <t xml:space="preserve">Erste Európai Részvény Alapok Alapja </t>
  </si>
  <si>
    <t>HU0000708649</t>
  </si>
  <si>
    <t>Erste DPM Globális Részvény Alapok Alapja</t>
  </si>
  <si>
    <t>HU0000708631</t>
  </si>
  <si>
    <t>Erste Nyíltvégű Abszolút Hozamú Alternatív Alapok Alapja</t>
  </si>
  <si>
    <t>HU0000705322</t>
  </si>
  <si>
    <t>Erste Abszolút Hozamú Eszközallokációs Alapok Alapja</t>
  </si>
  <si>
    <t>HU0000708656</t>
  </si>
  <si>
    <t>A sikerdíj mértéke a benchmark feletti hozam maximum 20%-a.</t>
  </si>
  <si>
    <t xml:space="preserve">YOU INVEST Kiegyensúlyozott Alapok Alapja </t>
  </si>
  <si>
    <t>HU0000709993</t>
  </si>
  <si>
    <t xml:space="preserve">YOU INVEST Dinamikus Alapok Alapja </t>
  </si>
  <si>
    <t>HU0000709985</t>
  </si>
  <si>
    <t>Erste Nyíltvégű Abszolút Hozamú Kötvény Befektetési Alap</t>
  </si>
  <si>
    <t>HU0000710694</t>
  </si>
  <si>
    <t>Erste DPM Nyíltvégű Nemzetközi Kötvény Alapok Alapja</t>
  </si>
  <si>
    <t>HU0000711692</t>
  </si>
  <si>
    <t>Erste Bond Emerging Markets Corporate HUF Alapok Alapja</t>
  </si>
  <si>
    <t>HU0000712500</t>
  </si>
  <si>
    <t>Erste Stock Global HUF Alapok Alapja</t>
  </si>
  <si>
    <t>HU0000712492</t>
  </si>
  <si>
    <t xml:space="preserve">YOU INVEST Stabil EUR Alapok Alapja </t>
  </si>
  <si>
    <t>HU0000714175</t>
  </si>
  <si>
    <t xml:space="preserve">YOU INVEST Kiegyensúlyozott EUR Alapok Alapja </t>
  </si>
  <si>
    <t>HU0000714183</t>
  </si>
  <si>
    <t xml:space="preserve">YOU INVEST Dinamikus EUR Alapok Alapja </t>
  </si>
  <si>
    <t>HU0000714191</t>
  </si>
  <si>
    <t>Erste Alapkezelő</t>
  </si>
  <si>
    <t>Európa Ingatlanbefektetési Alap</t>
  </si>
  <si>
    <t>HU0000707724</t>
  </si>
  <si>
    <t xml:space="preserve"> - </t>
  </si>
  <si>
    <t>2013.10.01-2016.07.31:  1.72%
2016.08.01-                   : 1.60%</t>
  </si>
  <si>
    <t>0.45% forgalmazási jutalék;  
0.05% különadó;
0.025% felügyeleti díj;</t>
  </si>
  <si>
    <t>Európa Alapkezelő</t>
  </si>
  <si>
    <t>Generali Amazonas Latin-Amerikai Részvény VE Bef. Alap</t>
  </si>
  <si>
    <t>HU0000708797</t>
  </si>
  <si>
    <t>Generali Arany Oroszlán Nk. Rv. Alap A sorozat</t>
  </si>
  <si>
    <t>HU0000701818</t>
  </si>
  <si>
    <t>Generali Arany Oroszlán Nk. Rv. Alap B sorozat</t>
  </si>
  <si>
    <t>HU0000710710</t>
  </si>
  <si>
    <t>Generali Cash Pénzpiaci Alap A sorozat</t>
  </si>
  <si>
    <t>HU0000705744</t>
  </si>
  <si>
    <t>Generali Cash Pénzpiaci Alap B sorozat</t>
  </si>
  <si>
    <t>HU0000702063</t>
  </si>
  <si>
    <t>Generali Fejlődő Piaci Rv. Alapok Alapja A sorozat</t>
  </si>
  <si>
    <t>HU0000706825</t>
  </si>
  <si>
    <t>Generali Fejlődő Piaci Rv. Alapok Alapja B sorozat</t>
  </si>
  <si>
    <t>HU0000710728</t>
  </si>
  <si>
    <t>Generali Főnix Távol-Keleti Részvény VE Alapok Alapja</t>
  </si>
  <si>
    <t>HU0000708805</t>
  </si>
  <si>
    <t>Generali Gold Közép-Kelet Európai Rv. Alap A sorozat</t>
  </si>
  <si>
    <t>HU0000706809</t>
  </si>
  <si>
    <t>Generali Gold Közép-Kelet Európai Rv. Alap B sorozat</t>
  </si>
  <si>
    <t>HU0000710785</t>
  </si>
  <si>
    <t>Generali Hazai Kötvény Alap A sorozat</t>
  </si>
  <si>
    <t>HU0000705736</t>
  </si>
  <si>
    <t>Generali Hazai Kötvény Alap B sorozat</t>
  </si>
  <si>
    <t>HU0000702071</t>
  </si>
  <si>
    <t>Generali IC Ázsiai Részvény VE Befektetési Alap</t>
  </si>
  <si>
    <t>HU0000708821</t>
  </si>
  <si>
    <t>Generali IPO Abszolút Hozam Alap A sorozat</t>
  </si>
  <si>
    <t>HU0000706791</t>
  </si>
  <si>
    <t>Generali IPO Abszolút Hozam Alap B sorozat</t>
  </si>
  <si>
    <t>HU0000715016</t>
  </si>
  <si>
    <t>Generali Mustang Amerikai Rv. Alap A sorozat</t>
  </si>
  <si>
    <t>HU0000705603</t>
  </si>
  <si>
    <t>Generali Mustang Amerikai Rv. Alap B sorozat</t>
  </si>
  <si>
    <t>HU0000710702</t>
  </si>
  <si>
    <t>Generali Platinum Abszolút Alapok Alapja</t>
  </si>
  <si>
    <t>HU0000708813</t>
  </si>
  <si>
    <t>Generali Spirit Abszolút Származtatott Alap</t>
  </si>
  <si>
    <t>HU0000706833</t>
  </si>
  <si>
    <t>Generali Titanium Abszolút  Alapok Alapja</t>
  </si>
  <si>
    <t>HU0000706817</t>
  </si>
  <si>
    <t>Generali Triumph Euró  Abszolút Származtatott Alap</t>
  </si>
  <si>
    <t>HU0000714977</t>
  </si>
  <si>
    <t>Sberbank Pénzpiaci Alap</t>
  </si>
  <si>
    <t>HU0000703285</t>
  </si>
  <si>
    <t>Generali Alapkezelő</t>
  </si>
  <si>
    <t>KH Alapkezelő</t>
  </si>
  <si>
    <t>K&amp;H Állampapír Alap</t>
  </si>
  <si>
    <t>HU0000712872</t>
  </si>
  <si>
    <t>K&amp;H Állampapír Alap "i " sorozat</t>
  </si>
  <si>
    <t>HU0000713037</t>
  </si>
  <si>
    <t>K&amp;H Amerika Alap</t>
  </si>
  <si>
    <t>HU0000701982</t>
  </si>
  <si>
    <t>K&amp;H Aranykosár Alap</t>
  </si>
  <si>
    <t>HU0000702337</t>
  </si>
  <si>
    <t>K&amp;H Ázsia Alap</t>
  </si>
  <si>
    <t>HU0000704432</t>
  </si>
  <si>
    <t>K&amp;H dollár megtakarítási cél - augusztus nyíltvégű alapok alapja</t>
  </si>
  <si>
    <t>HU0000715396</t>
  </si>
  <si>
    <t>K&amp;H euró változó portfolió - október nyíltvégű alapok alapja</t>
  </si>
  <si>
    <t>HU0000715404</t>
  </si>
  <si>
    <t>K&amp;H nemzetközi vegyes alapok nyíltvégű befektetési alapja</t>
  </si>
  <si>
    <t>HU0000709175</t>
  </si>
  <si>
    <t>K&amp;H euro megtakarítási cél április nyíltvégű alapok alapja</t>
  </si>
  <si>
    <t>HU0000713532</t>
  </si>
  <si>
    <t>K&amp;H Feltörekvő Piaci Alapok Nyíltvégű Befektetési Alapja</t>
  </si>
  <si>
    <t>HU0000707328</t>
  </si>
  <si>
    <t>K&amp;H ingatlanpiaci részvény alap</t>
  </si>
  <si>
    <t>HU0000702287</t>
  </si>
  <si>
    <t>K&amp;H Kötvény Alap</t>
  </si>
  <si>
    <t>HU0000702345</t>
  </si>
  <si>
    <t>K&amp;H közép-európai részvény alap</t>
  </si>
  <si>
    <t>HU0000702915</t>
  </si>
  <si>
    <t>K&amp;H likviditási elszámoló nyíltvégű alap</t>
  </si>
  <si>
    <t>HU0000712070</t>
  </si>
  <si>
    <t>K&amp;H megtakarítási cél február nyíltvégű alapok alapja</t>
  </si>
  <si>
    <t>HU0000715578</t>
  </si>
  <si>
    <t>K&amp;H megtakarítási cél június nyíltvégű alapok alapja</t>
  </si>
  <si>
    <t>HU0000715586</t>
  </si>
  <si>
    <t>K&amp;H megtakarítási cél október nyíltvégű alapok alapja</t>
  </si>
  <si>
    <t>HU0000715594</t>
  </si>
  <si>
    <t>K&amp;H Navigátor Alap</t>
  </si>
  <si>
    <t>HU0000702352</t>
  </si>
  <si>
    <t>K&amp;H Nyersanyag Alap HUF sorozat</t>
  </si>
  <si>
    <t>HU0000708078</t>
  </si>
  <si>
    <t>Árupiaci alap</t>
  </si>
  <si>
    <t>K&amp;H Nyersanyag Alap USD sorozat</t>
  </si>
  <si>
    <t>HU0000708060</t>
  </si>
  <si>
    <t>K&amp;H Öko Nyíltvégű Befektetési Alapok Alapja</t>
  </si>
  <si>
    <t>HU0000705645</t>
  </si>
  <si>
    <t>K&amp;H változó portfolió december nyíltvégű alapok alapja</t>
  </si>
  <si>
    <t>HU0000715628</t>
  </si>
  <si>
    <t>K&amp;H rövid állampapír nyíltvégű alap</t>
  </si>
  <si>
    <t>HU0000713789</t>
  </si>
  <si>
    <t>K&amp;H szikra abszolút hozamú származtatott nyíltvégű alap</t>
  </si>
  <si>
    <t>HU0000713979</t>
  </si>
  <si>
    <t>hozamtöbblet 20%-a</t>
  </si>
  <si>
    <t>K&amp;H Tőkevédett Dollár Pénzpiaci Alap</t>
  </si>
  <si>
    <t>HU0000705223</t>
  </si>
  <si>
    <t>Likviditási alap</t>
  </si>
  <si>
    <t>K&amp;H Euró Pénzpiaci Alap</t>
  </si>
  <si>
    <t>HU0000704127</t>
  </si>
  <si>
    <t>K&amp;H forint Pénzpiaci Alap</t>
  </si>
  <si>
    <t>HU0000702329</t>
  </si>
  <si>
    <t>K&amp;H forint Pénzpiaci Alap "e"</t>
  </si>
  <si>
    <t>HU0000709027</t>
  </si>
  <si>
    <t>K&amp;H forint pénzpiaci alap "f" sorozat</t>
  </si>
  <si>
    <t>HU0000714951</t>
  </si>
  <si>
    <t>K&amp;H Unió Alap HUF sorozat</t>
  </si>
  <si>
    <t>HU0000702360</t>
  </si>
  <si>
    <t>K&amp;H Unió Alap EUR sorozat</t>
  </si>
  <si>
    <t>HU0000708342</t>
  </si>
  <si>
    <t>K&amp;H változó portfolió augusztus nyíltvégű alapok alapja</t>
  </si>
  <si>
    <t>HU0000715610</t>
  </si>
  <si>
    <t>K&amp;H változó portfolió április alapok nyíltvégű értékpapír befektetési alapja</t>
  </si>
  <si>
    <t>HU0000715602</t>
  </si>
  <si>
    <t>K&amp;H Válogatott 1 Alapok Alapja</t>
  </si>
  <si>
    <t>HU0000703400</t>
  </si>
  <si>
    <t>K&amp;H Válogatott 2 Alapok Alapja</t>
  </si>
  <si>
    <t>HU0000703418</t>
  </si>
  <si>
    <t>K&amp;H Válogatott 3 Alapok Alapja</t>
  </si>
  <si>
    <t>HU0000703426</t>
  </si>
  <si>
    <t>K&amp;H Válogatott 4 Alapok Alapja</t>
  </si>
  <si>
    <t>HU0000703434</t>
  </si>
  <si>
    <t>K&amp;H tőkét négy részletben fizető 2 származtatott zártvégű értékpapír befektetési alap</t>
  </si>
  <si>
    <t>HU0000711940</t>
  </si>
  <si>
    <t>K&amp;H euro plusz 2 származtatott zártvégű értékpapír befektetési alap</t>
  </si>
  <si>
    <t>HU0000712229</t>
  </si>
  <si>
    <t>K&amp;H többször termő származtatott zártvégű értékpapír befektetési alap</t>
  </si>
  <si>
    <t>HU0000712435</t>
  </si>
  <si>
    <t>K&amp;H fix plusz világcégek 2 származtatott zártvégű értékpapír befektetési alap</t>
  </si>
  <si>
    <t>HU0000712542</t>
  </si>
  <si>
    <t>K&amp;H többször termő 2 származtatott zártvégű értékpapír befektetési alap</t>
  </si>
  <si>
    <t>HU0000712583</t>
  </si>
  <si>
    <t>K&amp;H hozamlépcső származtatott zártvégű értékpapír befektetési alap</t>
  </si>
  <si>
    <t>HU0000712617</t>
  </si>
  <si>
    <t>K&amp;H fix plusz világcégek 3 származtatott zártvégű értékpapír befektetési alap</t>
  </si>
  <si>
    <t>HU0000712864</t>
  </si>
  <si>
    <t>K&amp;H többször termő 3 származtatott zártvégű értékpapír befektetési alap</t>
  </si>
  <si>
    <t>HU0000713136</t>
  </si>
  <si>
    <t>K&amp;H világcégek tőkevédett származtatott zártvégű értékpapír befektetési alap</t>
  </si>
  <si>
    <t>HU0000712104</t>
  </si>
  <si>
    <t>K&amp;H tőkét részben előre fizető 4 származtatott zártvégű értékpapír befektetési alap</t>
  </si>
  <si>
    <t>HU0000713342</t>
  </si>
  <si>
    <t>K&amp;H kettős kosár 2 származtatott zártvégű értékpapír befektetési alap</t>
  </si>
  <si>
    <t>HU0000713441</t>
  </si>
  <si>
    <t>K&amp;H innovatív Amerika származtatott zártvégű értékpapír befektetési alap</t>
  </si>
  <si>
    <t>HU0000713516</t>
  </si>
  <si>
    <t>K&amp;H hozamlépcső 2 származtatott zártvégű értékpapír befektetési alap</t>
  </si>
  <si>
    <t>HU0000713557</t>
  </si>
  <si>
    <t>K&amp;H többször termő 4 származtatott zártvégű értékpapír befektetési alap</t>
  </si>
  <si>
    <t>HU0000713672</t>
  </si>
  <si>
    <t>K&amp;H aktív pihenés származtatott zártvégű értékpapír befektetési alap</t>
  </si>
  <si>
    <t>HU0000713797</t>
  </si>
  <si>
    <t>K&amp;H kettős kosár 3 származtatott zártvégű értékpapír befektetési alap</t>
  </si>
  <si>
    <t>HU0000713888</t>
  </si>
  <si>
    <t>K&amp;H többször termő 5 származtatott zártvégű értékpapír befektetési alap</t>
  </si>
  <si>
    <t>HU0000713870</t>
  </si>
  <si>
    <t>K&amp;H autóipari származtatott zártvégű értékpapír befektetési alap</t>
  </si>
  <si>
    <t>HU0000713961</t>
  </si>
  <si>
    <t>K&amp;H Amerika-Európa származtatott zártvégű értékpapír befektetési alap</t>
  </si>
  <si>
    <t>HU0000714001</t>
  </si>
  <si>
    <t>K&amp;H mozdulj! származtatott zártvégű értékpapír befektetési alap</t>
  </si>
  <si>
    <t>HU0000714043</t>
  </si>
  <si>
    <t>K&amp;H Temze származtatott zártvégű alap</t>
  </si>
  <si>
    <t>HU0000714340</t>
  </si>
  <si>
    <t>K&amp;H Temze tőkevédett származtatott zártvégű alap</t>
  </si>
  <si>
    <t>HU0000714332</t>
  </si>
  <si>
    <t>K&amp;H Amerika-Európa 2 származtatott zártvégű alap</t>
  </si>
  <si>
    <t>HU0000714415</t>
  </si>
  <si>
    <t>K&amp;H világcégek tőkevédett 2 származtatott zártvégű értékpapír befektetési alap</t>
  </si>
  <si>
    <t>HU0000714423</t>
  </si>
  <si>
    <t>K&amp;H változó Ázsia tőkevédett alap</t>
  </si>
  <si>
    <t>HU0000714514</t>
  </si>
  <si>
    <t>K&amp;H erős Amerika zártvégű alap</t>
  </si>
  <si>
    <t>HU0000714522</t>
  </si>
  <si>
    <t>K&amp;H olajipari származtatott zártvégű alap</t>
  </si>
  <si>
    <t>HU0000714779</t>
  </si>
  <si>
    <t>K&amp;H világcégek 2016 származtatott zártvégű alap</t>
  </si>
  <si>
    <t>HU0000714787</t>
  </si>
  <si>
    <t>K&amp;H világcégek 4 származtatott zártvégű alap</t>
  </si>
  <si>
    <t>HU0000714878</t>
  </si>
  <si>
    <t>K&amp;H európai körverseny származtatott zártvégű alap</t>
  </si>
  <si>
    <t>HU0000714860</t>
  </si>
  <si>
    <t>K&amp;H jövő autói származtatott zártvégű alap</t>
  </si>
  <si>
    <t>HU0000714795</t>
  </si>
  <si>
    <t>K&amp;H szakaszos hozamú 7 származtatott zártvégű alap</t>
  </si>
  <si>
    <t>HU0000715081</t>
  </si>
  <si>
    <t>K&amp;H gyógyszeripari 2 származtatott zártvégű alap</t>
  </si>
  <si>
    <t>HU0000715529</t>
  </si>
  <si>
    <t>K&amp;H rugalmas származtatott alap</t>
  </si>
  <si>
    <t>HU0000715503</t>
  </si>
  <si>
    <t>K&amp;H prémium fogyasztói javak származtatott zártvégű alap</t>
  </si>
  <si>
    <t>HU0000715669</t>
  </si>
  <si>
    <t>K&amp;H prémium világcégek 5 származtatott zártvégű alap</t>
  </si>
  <si>
    <t>HU0000715677</t>
  </si>
  <si>
    <t>Konzum RE A sorozat</t>
  </si>
  <si>
    <t>HU0000706031</t>
  </si>
  <si>
    <t>0.14 %</t>
  </si>
  <si>
    <t>Konzum Alapkezelő</t>
  </si>
  <si>
    <t>MARKETPROG Technics Abszolút Hozamú Származtatott Részalap "HUF" Sorozat</t>
  </si>
  <si>
    <t>HU0000714571</t>
  </si>
  <si>
    <t>0,1% min. 65.000 Ft/hó</t>
  </si>
  <si>
    <t>MARKETPROG BOND Derivatív Kötvény Származtatott Részalap "HUF" Sorozat</t>
  </si>
  <si>
    <t>HU0000714555</t>
  </si>
  <si>
    <t>MARKETPROG BOND Derivatív Kötvény Származtatott Részalap "I" Sorozat</t>
  </si>
  <si>
    <t>HU0000714688</t>
  </si>
  <si>
    <t>MarketProg Alapkezelő</t>
  </si>
  <si>
    <t>MKB Adaptív Kötvény Euró Alapba Fektető Alap</t>
  </si>
  <si>
    <t>HU0000715388</t>
  </si>
  <si>
    <t>MKB Adaptív Kötvény Abszolút Hozamú Származtatott Befektetési Alap</t>
  </si>
  <si>
    <t>HU0000715362</t>
  </si>
  <si>
    <t>MKB Adaptív Kötvény Dollár Alapba Fektető Alap</t>
  </si>
  <si>
    <t>HU0000715370</t>
  </si>
  <si>
    <t>MKB Aktív Alfa Abszolút Hozamú Származtatott Befektetési Alap</t>
  </si>
  <si>
    <t>HU0000714225</t>
  </si>
  <si>
    <t>MKB Aktív Alfa Euró Alapba Fektető Alap</t>
  </si>
  <si>
    <t>HU0000715321</t>
  </si>
  <si>
    <t>MKB Aktív Alfa Dollár Alapba Fektető Alap</t>
  </si>
  <si>
    <t>HU0000715354</t>
  </si>
  <si>
    <t>Zártvégű</t>
  </si>
  <si>
    <t>Határozott</t>
  </si>
  <si>
    <t>MKB Ambíció Nyíltvégű Befektetési Alap</t>
  </si>
  <si>
    <t>HU0000712211</t>
  </si>
  <si>
    <t>MKB Bázis Euró Alapba Fektető Alap</t>
  </si>
  <si>
    <t>HU0000715339</t>
  </si>
  <si>
    <t>MKB Bázis Nyíltvégű Befektetési Alap</t>
  </si>
  <si>
    <t>HU0000712195</t>
  </si>
  <si>
    <t>MKB Bázis Dollár Alapba Fektető Alap</t>
  </si>
  <si>
    <t>HU0000715347</t>
  </si>
  <si>
    <t>MKB Bonus Közép-Európai Részvény Befektetési Alap</t>
  </si>
  <si>
    <t>HU0000702964</t>
  </si>
  <si>
    <t>MKB Egyensúly Euró Alapba Fektető Alap</t>
  </si>
  <si>
    <t>HU0000714431</t>
  </si>
  <si>
    <t>MKB Egyensúly Nyíltvégű Befektetési Alap</t>
  </si>
  <si>
    <t>HU0000712203</t>
  </si>
  <si>
    <t>MKB Egyensúly Dollár Alapba Fektető Alap</t>
  </si>
  <si>
    <t>HU0000714712</t>
  </si>
  <si>
    <t>MKB Észak-Amerikai Részvény Befektetési Alap</t>
  </si>
  <si>
    <t>HU0000709506</t>
  </si>
  <si>
    <t>MKB EURO Likviditási Alap</t>
  </si>
  <si>
    <t>HU0000707138</t>
  </si>
  <si>
    <t>MKB Európai Részvény Befektetési Alap</t>
  </si>
  <si>
    <t>HU0000702931</t>
  </si>
  <si>
    <t>MKB Feltörekvő Kína 3. Tőkevédett Származtatott Befektetési Alap</t>
  </si>
  <si>
    <t>HU0000714837</t>
  </si>
  <si>
    <t>MKB Ingatlan Alapok Alapja "A" Sorozat</t>
  </si>
  <si>
    <t>HU0000705058</t>
  </si>
  <si>
    <t>MKB Kelet-Európai Négyes Tőkevédett Származtatott Befektetési Alap</t>
  </si>
  <si>
    <t>HU0000713995</t>
  </si>
  <si>
    <t>MKB Forint Tőkevédett Likviditási Alap</t>
  </si>
  <si>
    <t>HU0000705280</t>
  </si>
  <si>
    <t>MKB Magaslat II. Tőkevédett Származtatott Befektetési Alap</t>
  </si>
  <si>
    <t>HU0000712849</t>
  </si>
  <si>
    <t>MKB Medicina Tőkevédett Származtatott Befektetési Alap</t>
  </si>
  <si>
    <t>HU0000715636</t>
  </si>
  <si>
    <t>MKB Megújuló Energia Plusz Tőkevédett Származtatott Befektetési Alap</t>
  </si>
  <si>
    <t>HU0000713599</t>
  </si>
  <si>
    <t>MKB Állampapír Befektetési Alap</t>
  </si>
  <si>
    <t>HU0000702956</t>
  </si>
  <si>
    <t>MKB Momentum II. Tőkevédett Származtatott Befektetési Alap</t>
  </si>
  <si>
    <t>HU0000714233</t>
  </si>
  <si>
    <t>MKB Momentum Tőkevédett Származtatott Befektetési Alap</t>
  </si>
  <si>
    <t>HU0000713433</t>
  </si>
  <si>
    <t>MKB Nyersanyag Alapok Alapja</t>
  </si>
  <si>
    <t>HU0000707971</t>
  </si>
  <si>
    <t>MKB Ötvözet Tőkevédett Származtatott Befektetési Alap</t>
  </si>
  <si>
    <t>HU0000713896</t>
  </si>
  <si>
    <t>MKB PB TOP Abszolút Hozamú Származtatott Befektetési Alap</t>
  </si>
  <si>
    <t>HU0000714241</t>
  </si>
  <si>
    <t>MKB Prémium Rövid Kötvény Befektetési Alap</t>
  </si>
  <si>
    <t>HU0000702972</t>
  </si>
  <si>
    <t>MKB Távol-Kelet Tőkevédett Származtatott Befektetési Alap</t>
  </si>
  <si>
    <t>HU0000712427</t>
  </si>
  <si>
    <t>MKB TOP Vállalatok Tőkevédett Származtatott Befektetési Alap</t>
  </si>
  <si>
    <t>HU0000712039</t>
  </si>
  <si>
    <t>MKB Triumvirátus II. Tőkevédett Származtatott Befektetési Alap</t>
  </si>
  <si>
    <t>HU0000712534</t>
  </si>
  <si>
    <t>MKB Triumvirátus Plusz Tőkevédett Származtatott Befektetési Alap</t>
  </si>
  <si>
    <t>HU0000714407</t>
  </si>
  <si>
    <t>MKB DOLLÁR Likviditási Alap</t>
  </si>
  <si>
    <t>HU0000708052</t>
  </si>
  <si>
    <t>MKB Vezető Olajvállalatok Tőkevédett Származtatott Befektetési Alap</t>
  </si>
  <si>
    <t>HU0000714506</t>
  </si>
  <si>
    <t>MKB Világháló Tőkevédett Származtatott Befektetési Alap</t>
  </si>
  <si>
    <t>HU0000715123</t>
  </si>
  <si>
    <t>MKB Alapkezelő</t>
  </si>
  <si>
    <t>BUX ETF Alap</t>
  </si>
  <si>
    <t>HU0000704960</t>
  </si>
  <si>
    <t>max 0,50%</t>
  </si>
  <si>
    <t>max 0.04%</t>
  </si>
  <si>
    <t>OTP Abszolút Hozam Alap A sorozat</t>
  </si>
  <si>
    <t>HU0000704457</t>
  </si>
  <si>
    <t>OTP Abszolút Hozam Alap B sorozat</t>
  </si>
  <si>
    <t>HU0000704440</t>
  </si>
  <si>
    <t>OTP Abszolút Hozam Euró Alapba Fektető Alap</t>
  </si>
  <si>
    <t>HU0000713755</t>
  </si>
  <si>
    <t>OTP Afrika Részvény Alap A sorozat</t>
  </si>
  <si>
    <t>HU0000709753</t>
  </si>
  <si>
    <t>max 0.20%</t>
  </si>
  <si>
    <t>OTP Afrika Részvény Alap B sorozat</t>
  </si>
  <si>
    <t>HU0000709878</t>
  </si>
  <si>
    <t>max 0.80%</t>
  </si>
  <si>
    <t>OTP Afrika Részvény Alap C sorozat</t>
  </si>
  <si>
    <t>HU0000709886</t>
  </si>
  <si>
    <t>max 1.50%</t>
  </si>
  <si>
    <t>OTP Aktív Fix Alap</t>
  </si>
  <si>
    <t>HU0000713680</t>
  </si>
  <si>
    <t>OTP Aranygól Alap</t>
  </si>
  <si>
    <t>HU0000708953</t>
  </si>
  <si>
    <t>OTP Ázsiai Ingatlan Alapok Alapja A sorozat</t>
  </si>
  <si>
    <t>HU0000706718</t>
  </si>
  <si>
    <t>OTP Ázsiai Ingatlan Alapok Alapja B sorozat</t>
  </si>
  <si>
    <t>HU0000706726</t>
  </si>
  <si>
    <t>OTP DOLLÁR Pénzpiaci Alap</t>
  </si>
  <si>
    <t>HU0000702170</t>
  </si>
  <si>
    <t>OTP EMDA Származtatott Alap</t>
  </si>
  <si>
    <t>HU0000706361</t>
  </si>
  <si>
    <t>OTP EMEA A sorozat</t>
  </si>
  <si>
    <t>HU0000711015</t>
  </si>
  <si>
    <t>OTP EURÓ Pénzpiaci Alap</t>
  </si>
  <si>
    <t>HU0000702162</t>
  </si>
  <si>
    <t>OTP Fejlett Világ I. Alap</t>
  </si>
  <si>
    <t>HU0000714738</t>
  </si>
  <si>
    <t>OTP Fejlett Világ II. Alap</t>
  </si>
  <si>
    <t>HU0000715222</t>
  </si>
  <si>
    <t>OTP Föld Kincsei Alapok Alapja A sorozat</t>
  </si>
  <si>
    <t>HU0000707633</t>
  </si>
  <si>
    <t>OTP Föld Kincsei Alapok Alapja B sorozat</t>
  </si>
  <si>
    <t>HU0000707641</t>
  </si>
  <si>
    <t>OTP Fundman Részvény Alap A sorozat</t>
  </si>
  <si>
    <t>HU0000713714</t>
  </si>
  <si>
    <t>max 0.05%</t>
  </si>
  <si>
    <t>OTP Fundman Részvény Alap B sorozat</t>
  </si>
  <si>
    <t>HU0000713722</t>
  </si>
  <si>
    <t>max 0,80%</t>
  </si>
  <si>
    <t>OTP Fundman Részvény Alap C sorozat</t>
  </si>
  <si>
    <t>HU0000713730</t>
  </si>
  <si>
    <t>OTP G10 Euró Származtatott Alap A sorozat</t>
  </si>
  <si>
    <t>HU0000706221</t>
  </si>
  <si>
    <t>OTP G10 Euró Származtatott Alap B sorozat</t>
  </si>
  <si>
    <t>HU0000710298</t>
  </si>
  <si>
    <t>OTP Jubileum Alap</t>
  </si>
  <si>
    <t>HU0000707377</t>
  </si>
  <si>
    <t>OTP Klímaváltozás130/30  A sorozat</t>
  </si>
  <si>
    <t>HU0000706239</t>
  </si>
  <si>
    <t>OTP Klímaváltozás 130/30 B sorozat</t>
  </si>
  <si>
    <t>HU0000706247</t>
  </si>
  <si>
    <t>OTP Közép-Európai Részvény Alap</t>
  </si>
  <si>
    <t>HU0000703855</t>
  </si>
  <si>
    <t>max 2.50%</t>
  </si>
  <si>
    <t>OTP Maxima A sorozat</t>
  </si>
  <si>
    <t>HU0000702865</t>
  </si>
  <si>
    <t>OTP Maxima B sorozat</t>
  </si>
  <si>
    <t>HU0000713904</t>
  </si>
  <si>
    <t>OTP Omega Fejlett Piaci Rv. Alapok Alapja A sorozat</t>
  </si>
  <si>
    <t>HU0000702899</t>
  </si>
  <si>
    <t>OTP Omega Fejlett Piaci Rv. Alapok Alapja B sorozat</t>
  </si>
  <si>
    <t>HU0000703897</t>
  </si>
  <si>
    <t>OTP Optima A sorozat</t>
  </si>
  <si>
    <t>HU0000702873</t>
  </si>
  <si>
    <t>OTP Optima B sorozat</t>
  </si>
  <si>
    <t>HU0000713912</t>
  </si>
  <si>
    <t>OTP Orosz Részvény Alap A sorozat</t>
  </si>
  <si>
    <t>HU0000709019</t>
  </si>
  <si>
    <t>OTP Orosz Részvény Alap B sorozat</t>
  </si>
  <si>
    <t>HU0000709084</t>
  </si>
  <si>
    <t>OTP Orosz Részvény Alap C sorozat</t>
  </si>
  <si>
    <t>HU0000709092</t>
  </si>
  <si>
    <t>OTP Paletta  Alap</t>
  </si>
  <si>
    <t>HU0000702881</t>
  </si>
  <si>
    <t>OTP Pénzpiaci Alap</t>
  </si>
  <si>
    <t>HU0000703491</t>
  </si>
  <si>
    <t>OTP Planéta Felt. Piaci Rv. Alapok Alapja A sorozat</t>
  </si>
  <si>
    <t>HU0000705579</t>
  </si>
  <si>
    <t>OTP Planéta Felt. Piaci Rv. Alapok Alapja B sorozat</t>
  </si>
  <si>
    <t>HU0000705561</t>
  </si>
  <si>
    <t>OTP Prémium Aktív Klasszikus Alapok Alapja</t>
  </si>
  <si>
    <t>HU0000715545</t>
  </si>
  <si>
    <t>max 0.50%</t>
  </si>
  <si>
    <t>OTP Prémium Euró Alap</t>
  </si>
  <si>
    <t>HU0000705041</t>
  </si>
  <si>
    <t>max 0.60%</t>
  </si>
  <si>
    <t>OTP Prémium Kiegyensúlyozott Alap</t>
  </si>
  <si>
    <t>HU0000705025</t>
  </si>
  <si>
    <t>OTP Prémium Klasszikus Alap</t>
  </si>
  <si>
    <t>HU0000705017</t>
  </si>
  <si>
    <t>OTP Prémium Növekedési Alap</t>
  </si>
  <si>
    <t>HU0000705033</t>
  </si>
  <si>
    <t>max 0.70%</t>
  </si>
  <si>
    <t>OTP Prémium Pénzpiaci Alap</t>
  </si>
  <si>
    <t>HU0000712161</t>
  </si>
  <si>
    <t>OTP Prémium Származtatott Alapok Alapja</t>
  </si>
  <si>
    <t>HU0000710249</t>
  </si>
  <si>
    <t>OTP Prémium Trend Klasszikus Alapok Alapja</t>
  </si>
  <si>
    <t>HU0000715537</t>
  </si>
  <si>
    <t>OTP Quality  Alap A sorozat</t>
  </si>
  <si>
    <t>HU0000702907</t>
  </si>
  <si>
    <t>OTP Quality Alap B sorozat</t>
  </si>
  <si>
    <t>HU0000706213</t>
  </si>
  <si>
    <t>OTP Remix20 Alap</t>
  </si>
  <si>
    <t>HU0000713045</t>
  </si>
  <si>
    <t>OTP Remix20 II. Alap</t>
  </si>
  <si>
    <t>HU0000713177</t>
  </si>
  <si>
    <t>OTP Rio 2014 Alap</t>
  </si>
  <si>
    <t>HU0000713805</t>
  </si>
  <si>
    <t>OTP Supra  Alap</t>
  </si>
  <si>
    <t>HU0000706379</t>
  </si>
  <si>
    <t>OTP Supra Euró Alapba Fektető Alap</t>
  </si>
  <si>
    <t>HU0000713748</t>
  </si>
  <si>
    <t>OTP Szinergia III. Alap</t>
  </si>
  <si>
    <t>HU0000712054</t>
  </si>
  <si>
    <t>OTP Szinergia IV. Alap</t>
  </si>
  <si>
    <t>HU0000712237</t>
  </si>
  <si>
    <t>OTP Szinergia IX. Alap</t>
  </si>
  <si>
    <t>HU0000715008</t>
  </si>
  <si>
    <t>OTP Szinergia Plusz Alap</t>
  </si>
  <si>
    <t>HU0000712484</t>
  </si>
  <si>
    <t>OTP Szinergia Plusz II. Alap</t>
  </si>
  <si>
    <t>HU0000712575</t>
  </si>
  <si>
    <t>OTP Szinergia V. Alap</t>
  </si>
  <si>
    <t>HU0000713920</t>
  </si>
  <si>
    <t>OTP Szinergia VI. Alap</t>
  </si>
  <si>
    <t>HU0000714050</t>
  </si>
  <si>
    <t>OTP Szinergia VII. Alap</t>
  </si>
  <si>
    <t>HU0000714399</t>
  </si>
  <si>
    <t>OTP Szinergia VIII. Alap</t>
  </si>
  <si>
    <t>HU0000714480</t>
  </si>
  <si>
    <t>OTP Szinergia X. Alap</t>
  </si>
  <si>
    <t>HU0000715644</t>
  </si>
  <si>
    <t>OTP Török Részvény Alap A sorozat</t>
  </si>
  <si>
    <t>HU0000709001</t>
  </si>
  <si>
    <t>OTP Török Részvény Alap B sorozat</t>
  </si>
  <si>
    <t>HU0000709076</t>
  </si>
  <si>
    <t>OTP Török Részvény Alap C sorozat</t>
  </si>
  <si>
    <t>HU0000709100</t>
  </si>
  <si>
    <t>OTP Trend Alap A sorozat</t>
  </si>
  <si>
    <t>HU0000711007</t>
  </si>
  <si>
    <t>OTP Trend Alap B sorozat</t>
  </si>
  <si>
    <t>HU0000711049</t>
  </si>
  <si>
    <t>OTP Új Európa Alap A sorozat</t>
  </si>
  <si>
    <t>HU0000705827</t>
  </si>
  <si>
    <t>OTP Új Európa Alap B sorozat</t>
  </si>
  <si>
    <t>HU0000705835</t>
  </si>
  <si>
    <t>OTP Új Európa Euró Alapba Fektető Alap</t>
  </si>
  <si>
    <t>HU0000713763</t>
  </si>
  <si>
    <t>OTP Új Világ Fix. Alap</t>
  </si>
  <si>
    <t>HU0000713474</t>
  </si>
  <si>
    <t>OTP Alapkezelő</t>
  </si>
  <si>
    <t>OTP Ingatlan Alapkezelő</t>
  </si>
  <si>
    <t>OTP INGATLANBEFEKTETÉSI ALAP</t>
  </si>
  <si>
    <t>HU0000702451</t>
  </si>
  <si>
    <t>1. Ingatlanbefektetési állomány 2%-a és a  likvid eszközök 1.5%-a ha a likvid eszközök értéke nem negatív; 2. ha a likvid eszközök értéke negatív, akkor a nettó eszközérték 2%-a</t>
  </si>
  <si>
    <t>2015.09.30-ig
1.  15mrd eszközértékig: ingatlanbefektetési állomány 0.15%-a és a likvid eszközök 0.2%-a     
2. 15mrd eszközérték felett: ingatlanbefektetési állomány 0.125%-a és a likvid eszközök állomány 0.15%-a                                   
3. ha a likvid eszközök értéke negatív, akkor a nettó eszközérték az alap, mértéke az ingatlanállományra alkalmazott %
2015.10.01-től
1. 15mrd eszközértékig: ingatlanbefektetési állomány 0.13%-a és a likvid eszközök 0.18%-a     
2. 15mrd eszközérték felett: ingatlanbefektetési állomány 0.105%-a és a likvid eszközök állomány 0.13%-a                                   
3. ha a likvid eszközök értéke negatív, akkor a nettó eszközérték az alap, mértéke az ingatlanállományra alkalmazott %
Értékelői díj:
Nettó eszközérték 0.02%-a</t>
  </si>
  <si>
    <t>OTP REÁL GLOBÁLIS II</t>
  </si>
  <si>
    <t>HU0000712468</t>
  </si>
  <si>
    <t>Jegyzett tőke 1.8%-a</t>
  </si>
  <si>
    <t>Alapkezelési díj része</t>
  </si>
  <si>
    <t>Teljes futamidő alatt a nettó eszközérték 1%-a a maximális díjterhelés</t>
  </si>
  <si>
    <t>OTP REÁL GLOBÁLIS III</t>
  </si>
  <si>
    <t>HU0000712591</t>
  </si>
  <si>
    <t>OTP REÁL GLOBÁLIS IV</t>
  </si>
  <si>
    <t>HU0000713052</t>
  </si>
  <si>
    <t>OTP REAL FÓKUSZ ALAP (otpreal)</t>
  </si>
  <si>
    <t>HU0000713169</t>
  </si>
  <si>
    <t>Jegyzett tőke 1.75%-a</t>
  </si>
  <si>
    <t>OTP REÁL FÓKUSZ II ALAP</t>
  </si>
  <si>
    <t>HU0000713417</t>
  </si>
  <si>
    <t>OTP REÁL FÓKUSZ III ALAP</t>
  </si>
  <si>
    <t>HU0000713607</t>
  </si>
  <si>
    <t>OTP REAL FÓKUSZ IV ALAP</t>
  </si>
  <si>
    <t>HU0000713813</t>
  </si>
  <si>
    <t>OTP REÁL FUTAM ALAP</t>
  </si>
  <si>
    <t>HU0000713953</t>
  </si>
  <si>
    <t>OTP REÁL FUTAM II ALAP</t>
  </si>
  <si>
    <t>HU0000714167</t>
  </si>
  <si>
    <t>OTP REÁL ALFA ALAP</t>
  </si>
  <si>
    <t>HU0000714704</t>
  </si>
  <si>
    <t>OTP REÁL ALFA II ALAP</t>
  </si>
  <si>
    <t>HU0000714985</t>
  </si>
  <si>
    <t>OTP REÁL ALFA III ALAP</t>
  </si>
  <si>
    <t>HU0000715206</t>
  </si>
  <si>
    <t>OTP REÁL ALFA IV ALAP</t>
  </si>
  <si>
    <t>HU0000715560</t>
  </si>
  <si>
    <t>OTP REÁL GLOBÁLIS TOP ALAP</t>
  </si>
  <si>
    <t>HU0000714373</t>
  </si>
  <si>
    <t>OTP REÁL FUTAM III ALAP</t>
  </si>
  <si>
    <t>HU0000714472</t>
  </si>
  <si>
    <t>Pioneer Aranysárkány Ázsiai Alapok Alapja A sorozat</t>
  </si>
  <si>
    <t>HU0000705330</t>
  </si>
  <si>
    <t>max. 2%</t>
  </si>
  <si>
    <t>max. 0,7%</t>
  </si>
  <si>
    <t>Pioneer Horizont 2020 Alap A sorozat</t>
  </si>
  <si>
    <t>HU0000710322</t>
  </si>
  <si>
    <t>max. 1,60%</t>
  </si>
  <si>
    <t>Pioneer Horizont 2020 Alap Komfort sorozat</t>
  </si>
  <si>
    <t>HU0000710371</t>
  </si>
  <si>
    <t>max. 1,35%</t>
  </si>
  <si>
    <t>Pioneer Horizont 2025 Alap A sorozat</t>
  </si>
  <si>
    <t>HU0000710330</t>
  </si>
  <si>
    <t>max. 1,80%</t>
  </si>
  <si>
    <t>Pioneer Horizont 2030 Alap A sorozat</t>
  </si>
  <si>
    <t>HU0000710348</t>
  </si>
  <si>
    <t>max. 1,90%</t>
  </si>
  <si>
    <t>Pioneer Közép-Európai Részvény Alap A sorozat</t>
  </si>
  <si>
    <t>HU0000701891</t>
  </si>
  <si>
    <t>max. 0,17%</t>
  </si>
  <si>
    <t>Pioneer Közép-Európai Részvény Alap I sorozat</t>
  </si>
  <si>
    <t>HU0000706668</t>
  </si>
  <si>
    <t>Pioneer Magyar Indexkövető Részvény Alap A sorozat</t>
  </si>
  <si>
    <t>HU0000701842</t>
  </si>
  <si>
    <t>Pioneer Magyar Indexkövető Részvény Alap I sorozat</t>
  </si>
  <si>
    <t>HU0000709811</t>
  </si>
  <si>
    <t>Pioneer Magyar Kötvény Alap A sorozat</t>
  </si>
  <si>
    <t>HU0000701834</t>
  </si>
  <si>
    <t>max. 1,3%</t>
  </si>
  <si>
    <t>Pioneer Magyar Kötvény Alap I sorozat</t>
  </si>
  <si>
    <t>HU0000706635</t>
  </si>
  <si>
    <t>max. 0,6%</t>
  </si>
  <si>
    <t>Pioneer Magyar Pénzpiaci Alap A sorozat</t>
  </si>
  <si>
    <t>HU0000701909</t>
  </si>
  <si>
    <t>max. 1%</t>
  </si>
  <si>
    <t>Pioneer Magyar Pénzpiaci Alap C sorozat</t>
  </si>
  <si>
    <t>HU0000704168</t>
  </si>
  <si>
    <t>max. 0,85%</t>
  </si>
  <si>
    <t>Pioneer Magyar Pénzpiaci Alap I sorozat</t>
  </si>
  <si>
    <t>HU0000706627</t>
  </si>
  <si>
    <t>max. 0,42%</t>
  </si>
  <si>
    <t>Pioneer Nemzetközi Vegyes Alapok Alapja D sorozat</t>
  </si>
  <si>
    <t>HU0000701941</t>
  </si>
  <si>
    <t>Pioneer Nemzetközi Vegyes Alapok Alapja A sorozat</t>
  </si>
  <si>
    <t>HU0000706643</t>
  </si>
  <si>
    <t>max. 1,5%</t>
  </si>
  <si>
    <t>Pioneer Nemzetközi Vegyes Alapok Alapja I sorozat</t>
  </si>
  <si>
    <t>HU0000706650</t>
  </si>
  <si>
    <t>Pioneer Selecta Európai Részvény Alapok Alapja A sorozat</t>
  </si>
  <si>
    <t>HU0000702014</t>
  </si>
  <si>
    <t>max. 1,50% 2016/08/30-ig, utána max 1,70%</t>
  </si>
  <si>
    <t>Pioneer Selecta Európai Részvény Alapok Alapja I sorozat</t>
  </si>
  <si>
    <t>HU0000706676</t>
  </si>
  <si>
    <t>Pioneer USA Devizarészvény Alapok Alapja A sorozat</t>
  </si>
  <si>
    <t>HU0000701883</t>
  </si>
  <si>
    <t>Pioneer USA Devizarészvény Alapok Alapja I sorozat</t>
  </si>
  <si>
    <t>HU0000706684</t>
  </si>
  <si>
    <t>Pioneer Regatta Származtatott Alap A sorozat</t>
  </si>
  <si>
    <t>HU0000711353</t>
  </si>
  <si>
    <t>RMAX index feletti túlteljesítés 20%-a</t>
  </si>
  <si>
    <t>Pioneer Regatta Származtatott Alap I sorozat</t>
  </si>
  <si>
    <t>HU0000712674</t>
  </si>
  <si>
    <t>Titkok Kamrája Alap A sorozat</t>
  </si>
  <si>
    <t>HU0000715248</t>
  </si>
  <si>
    <t>max. 1,8%</t>
  </si>
  <si>
    <t>max. 0,04%</t>
  </si>
  <si>
    <t>Titkok Kamrája Alap I sorozat</t>
  </si>
  <si>
    <t>HU0000711296</t>
  </si>
  <si>
    <t>Pioneer Rövid Kötvény Alap A sorozat</t>
  </si>
  <si>
    <t>HU0000712724</t>
  </si>
  <si>
    <t>Pioneer Rövid Kötvény Alap H sorozat</t>
  </si>
  <si>
    <t>HU0000712740</t>
  </si>
  <si>
    <t>Pioneer Konzervatív Vegyes Alap A sorozat</t>
  </si>
  <si>
    <t>HU0000713649</t>
  </si>
  <si>
    <t>max. 1,7%</t>
  </si>
  <si>
    <t>max. 0,08%</t>
  </si>
  <si>
    <t>Pioneer Konzervatív Vegyes Alap I sorozat</t>
  </si>
  <si>
    <t>HU0000713664</t>
  </si>
  <si>
    <t>Pioneer Alapkezelő</t>
  </si>
  <si>
    <t>Raiffeisen Alapok Alapja Konvergencia "A" sorozat</t>
  </si>
  <si>
    <t>HU0000702744</t>
  </si>
  <si>
    <t>maximum 2%</t>
  </si>
  <si>
    <t>maximum 0,15%</t>
  </si>
  <si>
    <t>Az Alapkezelő a lehetőségekhez képest mindent el fog követni, hogy az Alapot terhelő költségek éves szinten ne haladják meg az Alap átlagos nettó eszközértékének 3%-át.</t>
  </si>
  <si>
    <t>Raiffeisen Alapok Alapja Konvergencia "B" sorozat</t>
  </si>
  <si>
    <t>HU0000708888</t>
  </si>
  <si>
    <t>Raiffeisen Nyersanyag Alapok Alapja "A" sorozat</t>
  </si>
  <si>
    <t>HU0000703715</t>
  </si>
  <si>
    <t>maximum 1,5%</t>
  </si>
  <si>
    <t>maximum 0,2%</t>
  </si>
  <si>
    <t>Raiffeisen Nyersanyag Alapok Alapja "B" sorozat</t>
  </si>
  <si>
    <t>HU0000708912</t>
  </si>
  <si>
    <t>Raiffeisen Tőke- és Hozamvédett Likviditási Alap</t>
  </si>
  <si>
    <t>HU0000703624</t>
  </si>
  <si>
    <t>Értékpapír</t>
  </si>
  <si>
    <t>Raiffeisen Hozam Prémium Származtatott Alap</t>
  </si>
  <si>
    <t>HU0000703699</t>
  </si>
  <si>
    <t>maximum 0,10%</t>
  </si>
  <si>
    <t xml:space="preserve">Raiffeisen Index Prémium Származtatott Alap </t>
  </si>
  <si>
    <t>HU0000703707</t>
  </si>
  <si>
    <t>maximum 3,0%</t>
  </si>
  <si>
    <t>maximum 0,175%</t>
  </si>
  <si>
    <t>Raiffeisen Ingatlan Alap "A" sorozat</t>
  </si>
  <si>
    <t>HU0000702386</t>
  </si>
  <si>
    <t>maximum 2,0%</t>
  </si>
  <si>
    <t>PSZÁF díj éves mértéke 0,025% az alap nettó eszközértékére vetítve.
Létesítmény Gazdálkodónak fizetett évi 0,4% az ingatlanok értékére vetítve. Kivételt képeznek azok a megvásárolt ingatlanok, amelyekre vonatkozóan az Alapkezelő az Alap Létesítmény Gazdálkodójától eltérő szervezettel egyedi létesítménygazdálkodási szerződést köt.</t>
  </si>
  <si>
    <t>Raiffeisen Ingatlan Alap "B" sorozat</t>
  </si>
  <si>
    <t>HU0000703798</t>
  </si>
  <si>
    <t>Raiffeisen Ingatlan Alap "C" sorozat</t>
  </si>
  <si>
    <t>HU0000703806</t>
  </si>
  <si>
    <t>Raiffeisen Kötvény Alap "A" sorozat</t>
  </si>
  <si>
    <t>HU0000702782</t>
  </si>
  <si>
    <t>Az Alapkezelő a lehetőségekhez képest mindent el fog követni, 
hogy az Alapot terhelő költségek éves szinten ne haladják meg az Alap átlagos nettó eszközértékének 2%-át.</t>
  </si>
  <si>
    <t>Raiffeisen Kötvény Alap "B" sorozat</t>
  </si>
  <si>
    <t>HU0000708854</t>
  </si>
  <si>
    <t>Raiffeisen Likviditási Alap</t>
  </si>
  <si>
    <t>HU0000702097</t>
  </si>
  <si>
    <t>Raiffeisen Nemzetközi Részvény Alap "A" sorozat</t>
  </si>
  <si>
    <t>HU0000702790</t>
  </si>
  <si>
    <t>maximum 0,20%</t>
  </si>
  <si>
    <t>Az Alapkezelő a lehetőségekhez képest mindent el fog követni, 
hogy az Alapot terhelő költségek éves szinten ne haladják meg az Alap átlagos nettó eszközértékének 3%-át.</t>
  </si>
  <si>
    <t>Raiffeisen Nemzetközi Részvény Alap "B" sorozat</t>
  </si>
  <si>
    <t>HU0000708870</t>
  </si>
  <si>
    <t xml:space="preserve">Raiffeisen Kamat Prémium Rövid Kötvény Alap </t>
  </si>
  <si>
    <t>HU0000702758</t>
  </si>
  <si>
    <t>Raiffeisen Perspektíva Alap "A" sorozat</t>
  </si>
  <si>
    <t>HU0000705660</t>
  </si>
  <si>
    <t>maximum 0,08%</t>
  </si>
  <si>
    <t>Raiffeisen Perspektíva Alap "B" sorozat</t>
  </si>
  <si>
    <t>HU0000709381</t>
  </si>
  <si>
    <t xml:space="preserve">Raiffeisen Perspektíva Euró Alap  </t>
  </si>
  <si>
    <t>HU0000705652</t>
  </si>
  <si>
    <t>Raiffeisen Private Banking Pannónia Alapok Alapja "A" sorozat</t>
  </si>
  <si>
    <t>HU0000705231</t>
  </si>
  <si>
    <t>Raiffeisen Private Banking Pannónia Alapok Alapja "B" sorozat</t>
  </si>
  <si>
    <t>HU0000709407</t>
  </si>
  <si>
    <t>Raiffeisen Private Banking Rajna Alapok Alapja  "A" sorozat</t>
  </si>
  <si>
    <t>HU0000705983</t>
  </si>
  <si>
    <t>Raiffeisen Private Banking Rajna Alapok Alapja  "B" sorozat</t>
  </si>
  <si>
    <t>HU0000709399</t>
  </si>
  <si>
    <t>Raiffeisen Részvény Alap "A" sorozat</t>
  </si>
  <si>
    <t>HU0000702766</t>
  </si>
  <si>
    <t>maximum 0,25%</t>
  </si>
  <si>
    <t>Raiffeisen Részvény Alap "B" sorozat</t>
  </si>
  <si>
    <t>HU0000708862</t>
  </si>
  <si>
    <t>Raiffeisen Euro Prémium Rövid Kötvény Alap</t>
  </si>
  <si>
    <t>HU0000708508</t>
  </si>
  <si>
    <t>maximum 1%</t>
  </si>
  <si>
    <t>FWR Titánium Euró Alapok Alapja</t>
  </si>
  <si>
    <t>HU0000714803</t>
  </si>
  <si>
    <t>Raiffeirsen Alapkezelő</t>
  </si>
  <si>
    <t>Indexkövető</t>
  </si>
  <si>
    <t>Ingatlan</t>
  </si>
  <si>
    <t>Alapkezelő</t>
  </si>
  <si>
    <t xml:space="preserve"> </t>
  </si>
  <si>
    <t xml:space="preserve">Az alapra terhelt egyéb költségek 
</t>
  </si>
  <si>
    <t xml:space="preserve">Korrigált  értékpapír kereskedési és bankköltség
</t>
  </si>
  <si>
    <t>Az alapra terhelt összes korrigált költség
(Ft / deviza)</t>
  </si>
  <si>
    <t>Alapkezelési díj/összes korrigált költség</t>
  </si>
  <si>
    <t>Letétkezelési díj/összes korrigált költség</t>
  </si>
  <si>
    <t>Alapkezelési díj/SÁNE</t>
  </si>
  <si>
    <t>Letétkezelési díj/SÁNE</t>
  </si>
  <si>
    <t>TER</t>
  </si>
  <si>
    <t>Erste Alpok Nyíltvégű Pénzpiaci Befektetési Alap</t>
  </si>
  <si>
    <t>Erste Likviditási Alap</t>
  </si>
  <si>
    <t>Erste Duett Nyíltvégű Alapok Alapja</t>
  </si>
  <si>
    <t>Erste Kamatoptimum Nyíltvégű Befektetési Alap</t>
  </si>
  <si>
    <t>Erste Nyíltvégű Pénzpiaci Befektetési Alap</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</si>
</sst>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 _F_t_-;\-* #,##0\ _F_t_-;_-* &quot;-&quot;\ _F_t_-;_-@_-"/>
    <numFmt numFmtId="44" formatCode="_-* #,##0.00\ &quot;Ft&quot;_-;\-* #,##0.00\ &quot;Ft&quot;_-;_-* &quot;-&quot;??\ &quot;Ft&quot;_-;_-@_-"/>
    <numFmt numFmtId="43" formatCode="_-* #,##0.00\ _F_t_-;\-* #,##0.00\ _F_t_-;_-* &quot;-&quot;??\ _F_t_-;_-@_-"/>
    <numFmt numFmtId="164" formatCode="0.0000%"/>
    <numFmt numFmtId="165" formatCode="0.000%"/>
    <numFmt numFmtId="166" formatCode="_-* #,##0\ _F_t_-;\-* #,##0\ _F_t_-;_-* &quot;-&quot;??\ _F_t_-;_-@_-"/>
    <numFmt numFmtId="167" formatCode="&quot;HUF &quot;#,##0"/>
    <numFmt numFmtId="168" formatCode="&quot;max. &quot;0.00%"/>
    <numFmt numFmtId="169" formatCode="&quot;EUR &quot;#,##0.00"/>
    <numFmt numFmtId="170" formatCode="_-* #,##0\ &quot;Ft&quot;_-;\-* #,##0\ &quot;Ft&quot;_-;_-* &quot;-&quot;??\ &quot;Ft&quot;_-;_-@_-"/>
    <numFmt numFmtId="171" formatCode="#,##0\ &quot;Ft&quot;"/>
    <numFmt numFmtId="172" formatCode="_(* #,##0.00_);_(* \(#,##0.00\);_(* &quot;-&quot;??_);_(@_)"/>
    <numFmt numFmtId="173" formatCode="_(* #,##0_);_(* \(#,##0\);_(* &quot;-&quot;??_);_(@_)"/>
    <numFmt numFmtId="174" formatCode="_-* #,##0\ [$Ft-40E]_-;\-* #,##0\ [$Ft-40E]_-;_-* &quot;-&quot;??\ [$Ft-40E]_-;_-@_-"/>
    <numFmt numFmtId="175" formatCode="#,##0\ &quot;EUR&quot;"/>
    <numFmt numFmtId="176" formatCode="_-* #,##0.00_-;\-* #,##0.00_-;_-* &quot;-&quot;??_-;_-@_-"/>
  </numFmts>
  <fonts count="36" x14ac:knownFonts="1">
    <font>
      <sz val="11"/>
      <color theme="1"/>
      <name val="Calibri"/>
      <family val="2"/>
      <charset val="238"/>
      <scheme val="minor"/>
    </font>
    <font>
      <sz val="10"/>
      <color theme="1"/>
      <name val="Calibri"/>
      <family val="2"/>
      <charset val="238"/>
    </font>
    <font>
      <sz val="10"/>
      <color theme="1"/>
      <name val="Calibri"/>
      <family val="2"/>
      <charset val="238"/>
    </font>
    <font>
      <sz val="11"/>
      <color theme="1"/>
      <name val="Calibri"/>
      <family val="2"/>
      <charset val="238"/>
      <scheme val="minor"/>
    </font>
    <font>
      <b/>
      <sz val="11"/>
      <name val="Times New Roman"/>
      <family val="1"/>
      <charset val="238"/>
    </font>
    <font>
      <sz val="10"/>
      <name val="Arial"/>
      <family val="2"/>
      <charset val="238"/>
    </font>
    <font>
      <sz val="11"/>
      <color indexed="8"/>
      <name val="Calibri"/>
      <family val="2"/>
      <charset val="238"/>
    </font>
    <font>
      <sz val="11"/>
      <color theme="1"/>
      <name val="Times New Roman"/>
      <family val="2"/>
      <charset val="238"/>
    </font>
    <font>
      <sz val="9"/>
      <name val="Times New Roman"/>
      <family val="1"/>
      <charset val="238"/>
    </font>
    <font>
      <sz val="11"/>
      <name val="Times New Roman"/>
      <family val="1"/>
      <charset val="238"/>
    </font>
    <font>
      <sz val="10"/>
      <color indexed="8"/>
      <name val="Arial"/>
      <family val="2"/>
      <charset val="238"/>
    </font>
    <font>
      <sz val="10"/>
      <color indexed="8"/>
      <name val="Arial"/>
      <family val="2"/>
    </font>
    <font>
      <sz val="9"/>
      <color indexed="81"/>
      <name val="Tahoma"/>
      <family val="2"/>
      <charset val="238"/>
    </font>
    <font>
      <sz val="10"/>
      <color theme="1"/>
      <name val="Arial"/>
      <family val="2"/>
      <charset val="238"/>
    </font>
    <font>
      <b/>
      <sz val="8"/>
      <color indexed="81"/>
      <name val="Tahoma"/>
      <family val="2"/>
      <charset val="238"/>
    </font>
    <font>
      <sz val="8"/>
      <color indexed="81"/>
      <name val="Tahoma"/>
      <family val="2"/>
      <charset val="238"/>
    </font>
    <font>
      <b/>
      <sz val="9"/>
      <color indexed="81"/>
      <name val="Tahoma"/>
      <family val="2"/>
      <charset val="238"/>
    </font>
    <font>
      <sz val="10"/>
      <name val="Times New Roman"/>
      <family val="1"/>
      <charset val="238"/>
    </font>
    <font>
      <b/>
      <sz val="18"/>
      <color theme="3"/>
      <name val="Cambria"/>
      <family val="2"/>
      <charset val="238"/>
      <scheme val="major"/>
    </font>
    <font>
      <b/>
      <sz val="15"/>
      <color theme="3"/>
      <name val="Calibri"/>
      <family val="2"/>
      <charset val="238"/>
    </font>
    <font>
      <b/>
      <sz val="13"/>
      <color theme="3"/>
      <name val="Calibri"/>
      <family val="2"/>
      <charset val="238"/>
    </font>
    <font>
      <b/>
      <sz val="11"/>
      <color theme="3"/>
      <name val="Calibri"/>
      <family val="2"/>
      <charset val="238"/>
    </font>
    <font>
      <sz val="10"/>
      <color rgb="FF006100"/>
      <name val="Calibri"/>
      <family val="2"/>
      <charset val="238"/>
    </font>
    <font>
      <sz val="10"/>
      <color rgb="FF9C0006"/>
      <name val="Calibri"/>
      <family val="2"/>
      <charset val="238"/>
    </font>
    <font>
      <sz val="10"/>
      <color rgb="FF9C6500"/>
      <name val="Calibri"/>
      <family val="2"/>
      <charset val="238"/>
    </font>
    <font>
      <sz val="10"/>
      <color rgb="FF3F3F76"/>
      <name val="Calibri"/>
      <family val="2"/>
      <charset val="238"/>
    </font>
    <font>
      <b/>
      <sz val="10"/>
      <color rgb="FF3F3F3F"/>
      <name val="Calibri"/>
      <family val="2"/>
      <charset val="238"/>
    </font>
    <font>
      <b/>
      <sz val="10"/>
      <color rgb="FFFA7D00"/>
      <name val="Calibri"/>
      <family val="2"/>
      <charset val="238"/>
    </font>
    <font>
      <sz val="10"/>
      <color rgb="FFFA7D00"/>
      <name val="Calibri"/>
      <family val="2"/>
      <charset val="238"/>
    </font>
    <font>
      <b/>
      <sz val="10"/>
      <color theme="0"/>
      <name val="Calibri"/>
      <family val="2"/>
      <charset val="238"/>
    </font>
    <font>
      <sz val="10"/>
      <color rgb="FFFF0000"/>
      <name val="Calibri"/>
      <family val="2"/>
      <charset val="238"/>
    </font>
    <font>
      <i/>
      <sz val="10"/>
      <color rgb="FF7F7F7F"/>
      <name val="Calibri"/>
      <family val="2"/>
      <charset val="238"/>
    </font>
    <font>
      <b/>
      <sz val="10"/>
      <color theme="1"/>
      <name val="Calibri"/>
      <family val="2"/>
      <charset val="238"/>
    </font>
    <font>
      <sz val="10"/>
      <color theme="0"/>
      <name val="Calibri"/>
      <family val="2"/>
      <charset val="238"/>
    </font>
    <font>
      <sz val="10"/>
      <color rgb="FF000000"/>
      <name val="Arial"/>
      <family val="2"/>
      <charset val="238"/>
    </font>
    <font>
      <sz val="11"/>
      <name val="Calibri"/>
      <family val="2"/>
      <charset val="238"/>
      <scheme val="minor"/>
    </font>
  </fonts>
  <fills count="3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6795556505021"/>
        <bgColor indexed="64"/>
      </patternFill>
    </fill>
    <fill>
      <patternFill patternType="solid">
        <fgColor theme="0"/>
        <bgColor indexed="64"/>
      </patternFill>
    </fill>
    <fill>
      <patternFill patternType="solid">
        <fgColor rgb="FFA6A6A6"/>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27">
    <xf numFmtId="0" fontId="0" fillId="0" borderId="0"/>
    <xf numFmtId="9" fontId="3" fillId="0" borderId="0" applyFont="0" applyFill="0" applyBorder="0" applyAlignment="0" applyProtection="0"/>
    <xf numFmtId="0" fontId="5" fillId="0" borderId="0"/>
    <xf numFmtId="0" fontId="6"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5" fillId="0" borderId="0"/>
    <xf numFmtId="43" fontId="3" fillId="0" borderId="0" applyFont="0" applyFill="0" applyBorder="0" applyAlignment="0" applyProtection="0"/>
    <xf numFmtId="44" fontId="3" fillId="0" borderId="0" applyFont="0" applyFill="0" applyBorder="0" applyAlignment="0" applyProtection="0"/>
    <xf numFmtId="0" fontId="10" fillId="0" borderId="0" applyFill="0">
      <alignment horizontal="left" vertical="center" wrapText="1"/>
    </xf>
    <xf numFmtId="0" fontId="11" fillId="0" borderId="0" applyFill="0">
      <alignment horizontal="left" vertical="center" wrapText="1"/>
    </xf>
    <xf numFmtId="0" fontId="13" fillId="0" borderId="0"/>
    <xf numFmtId="0" fontId="5" fillId="0" borderId="0"/>
    <xf numFmtId="43" fontId="3" fillId="0" borderId="0" applyFont="0" applyFill="0" applyBorder="0" applyAlignment="0" applyProtection="0"/>
    <xf numFmtId="0" fontId="5" fillId="0" borderId="0"/>
    <xf numFmtId="0" fontId="6" fillId="0" borderId="0"/>
    <xf numFmtId="0" fontId="3" fillId="0" borderId="0"/>
    <xf numFmtId="0" fontId="2" fillId="0" borderId="0"/>
    <xf numFmtId="43" fontId="2" fillId="0" borderId="0" applyFon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0" applyNumberFormat="0" applyBorder="0" applyAlignment="0" applyProtection="0"/>
    <xf numFmtId="0" fontId="25" fillId="22" borderId="14" applyNumberFormat="0" applyAlignment="0" applyProtection="0"/>
    <xf numFmtId="0" fontId="26" fillId="23" borderId="15" applyNumberFormat="0" applyAlignment="0" applyProtection="0"/>
    <xf numFmtId="0" fontId="27" fillId="23" borderId="14" applyNumberFormat="0" applyAlignment="0" applyProtection="0"/>
    <xf numFmtId="0" fontId="28" fillId="0" borderId="16" applyNumberFormat="0" applyFill="0" applyAlignment="0" applyProtection="0"/>
    <xf numFmtId="0" fontId="29" fillId="24" borderId="1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25"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36" borderId="0" applyNumberFormat="0" applyBorder="0" applyAlignment="0" applyProtection="0"/>
    <xf numFmtId="0" fontId="34" fillId="0" borderId="0">
      <alignment horizontal="left" vertical="center" wrapText="1"/>
    </xf>
    <xf numFmtId="0" fontId="1" fillId="2" borderId="1" applyNumberFormat="0" applyFont="0" applyAlignment="0" applyProtection="0"/>
    <xf numFmtId="176" fontId="3" fillId="0" borderId="0" applyFont="0" applyFill="0" applyBorder="0" applyAlignment="0" applyProtection="0"/>
    <xf numFmtId="0" fontId="5" fillId="0" borderId="0"/>
    <xf numFmtId="176" fontId="3" fillId="0" borderId="0" applyFont="0" applyFill="0" applyBorder="0" applyAlignment="0" applyProtection="0"/>
  </cellStyleXfs>
  <cellXfs count="230">
    <xf numFmtId="0" fontId="0" fillId="0" borderId="0" xfId="0"/>
    <xf numFmtId="3" fontId="9" fillId="0" borderId="4" xfId="0" applyNumberFormat="1" applyFont="1" applyBorder="1" applyAlignment="1">
      <alignment horizontal="center" vertical="center"/>
    </xf>
    <xf numFmtId="0" fontId="9" fillId="0" borderId="4" xfId="72" applyFont="1" applyFill="1" applyBorder="1" applyAlignment="1">
      <alignment horizontal="left" vertical="center"/>
    </xf>
    <xf numFmtId="0" fontId="9" fillId="0" borderId="4" xfId="0" applyFont="1" applyBorder="1" applyAlignment="1">
      <alignment vertical="center" wrapText="1"/>
    </xf>
    <xf numFmtId="3" fontId="9" fillId="0" borderId="4" xfId="0" applyNumberFormat="1" applyFont="1" applyBorder="1" applyAlignment="1">
      <alignment vertical="center"/>
    </xf>
    <xf numFmtId="3" fontId="9" fillId="0" borderId="4" xfId="0" applyNumberFormat="1" applyFont="1" applyFill="1" applyBorder="1" applyAlignment="1">
      <alignment vertical="center"/>
    </xf>
    <xf numFmtId="3" fontId="9" fillId="0" borderId="2" xfId="0" applyNumberFormat="1" applyFont="1" applyBorder="1" applyAlignment="1">
      <alignment horizontal="center" vertical="center"/>
    </xf>
    <xf numFmtId="3" fontId="9" fillId="0" borderId="2" xfId="0" applyNumberFormat="1" applyFont="1" applyFill="1" applyBorder="1" applyAlignment="1">
      <alignment horizontal="center" vertical="center"/>
    </xf>
    <xf numFmtId="3" fontId="9" fillId="16" borderId="2" xfId="0" applyNumberFormat="1" applyFont="1" applyFill="1" applyBorder="1" applyAlignment="1">
      <alignment horizontal="center" vertical="center"/>
    </xf>
    <xf numFmtId="10" fontId="9" fillId="0" borderId="4" xfId="0" applyNumberFormat="1" applyFont="1" applyBorder="1" applyAlignment="1">
      <alignment vertical="center"/>
    </xf>
    <xf numFmtId="0" fontId="9" fillId="0" borderId="4" xfId="0" applyFont="1" applyBorder="1" applyAlignment="1">
      <alignment vertical="center"/>
    </xf>
    <xf numFmtId="0" fontId="9" fillId="0" borderId="4" xfId="77" applyFont="1" applyFill="1" applyBorder="1" applyAlignment="1">
      <alignment horizontal="center" vertical="center"/>
    </xf>
    <xf numFmtId="0" fontId="9" fillId="0" borderId="4" xfId="0" applyNumberFormat="1" applyFont="1" applyBorder="1" applyAlignment="1">
      <alignment vertical="center"/>
    </xf>
    <xf numFmtId="0" fontId="9" fillId="0" borderId="4" xfId="0" applyFont="1" applyFill="1" applyBorder="1" applyAlignment="1">
      <alignment vertical="center"/>
    </xf>
    <xf numFmtId="0" fontId="9" fillId="0" borderId="4" xfId="0" applyNumberFormat="1" applyFont="1" applyFill="1" applyBorder="1" applyAlignment="1">
      <alignment vertical="center"/>
    </xf>
    <xf numFmtId="166" fontId="9" fillId="0" borderId="4" xfId="70" applyNumberFormat="1" applyFont="1" applyBorder="1" applyAlignment="1">
      <alignment vertical="center"/>
    </xf>
    <xf numFmtId="43" fontId="9" fillId="0" borderId="4" xfId="70" applyNumberFormat="1" applyFont="1" applyBorder="1" applyAlignment="1">
      <alignment vertical="center"/>
    </xf>
    <xf numFmtId="43" fontId="9" fillId="0" borderId="4" xfId="70" applyFont="1" applyBorder="1" applyAlignment="1">
      <alignment vertical="center"/>
    </xf>
    <xf numFmtId="166" fontId="9" fillId="0" borderId="4" xfId="70" applyNumberFormat="1" applyFont="1" applyFill="1" applyBorder="1" applyAlignment="1">
      <alignment vertical="center"/>
    </xf>
    <xf numFmtId="41" fontId="9" fillId="0" borderId="4" xfId="0" applyNumberFormat="1" applyFont="1" applyFill="1" applyBorder="1" applyAlignment="1">
      <alignment vertical="center"/>
    </xf>
    <xf numFmtId="10" fontId="9" fillId="0" borderId="4" xfId="0" applyNumberFormat="1" applyFont="1" applyFill="1" applyBorder="1" applyAlignment="1">
      <alignment horizontal="center" vertical="center"/>
    </xf>
    <xf numFmtId="10" fontId="9" fillId="0" borderId="4" xfId="0" applyNumberFormat="1" applyFont="1" applyFill="1" applyBorder="1" applyAlignment="1">
      <alignment vertical="center"/>
    </xf>
    <xf numFmtId="4" fontId="9" fillId="0" borderId="4" xfId="0" applyNumberFormat="1" applyFont="1" applyFill="1" applyBorder="1" applyAlignment="1">
      <alignment vertical="center"/>
    </xf>
    <xf numFmtId="0" fontId="9" fillId="0" borderId="4" xfId="77" applyFont="1" applyBorder="1" applyAlignment="1">
      <alignment vertical="center"/>
    </xf>
    <xf numFmtId="0" fontId="9" fillId="0" borderId="2" xfId="77" applyFont="1" applyBorder="1" applyAlignment="1">
      <alignment vertical="center"/>
    </xf>
    <xf numFmtId="0" fontId="9" fillId="0" borderId="3" xfId="77" applyFont="1" applyFill="1" applyBorder="1" applyAlignment="1">
      <alignment horizontal="center" vertical="center"/>
    </xf>
    <xf numFmtId="0" fontId="9" fillId="0" borderId="4" xfId="77" applyFont="1" applyFill="1" applyBorder="1" applyAlignment="1">
      <alignment vertical="center"/>
    </xf>
    <xf numFmtId="3" fontId="9" fillId="0" borderId="4" xfId="77" applyNumberFormat="1" applyFont="1" applyFill="1" applyBorder="1" applyAlignment="1">
      <alignment vertical="center"/>
    </xf>
    <xf numFmtId="0" fontId="9" fillId="0" borderId="4" xfId="3" applyFont="1" applyFill="1" applyBorder="1" applyAlignment="1">
      <alignment vertical="center"/>
    </xf>
    <xf numFmtId="9" fontId="9" fillId="0" borderId="4" xfId="1" applyNumberFormat="1" applyFont="1" applyFill="1" applyBorder="1" applyAlignment="1">
      <alignment vertical="center"/>
    </xf>
    <xf numFmtId="0" fontId="9" fillId="0" borderId="4" xfId="3" applyFont="1" applyFill="1" applyBorder="1" applyAlignment="1">
      <alignment horizontal="right" vertical="center"/>
    </xf>
    <xf numFmtId="10" fontId="9" fillId="0" borderId="4" xfId="3" applyNumberFormat="1" applyFont="1" applyFill="1" applyBorder="1" applyAlignment="1">
      <alignment vertical="center"/>
    </xf>
    <xf numFmtId="0" fontId="9" fillId="0" borderId="2" xfId="77" applyFont="1" applyFill="1" applyBorder="1" applyAlignment="1">
      <alignment vertical="center"/>
    </xf>
    <xf numFmtId="0" fontId="4" fillId="0" borderId="4" xfId="3" applyFont="1" applyFill="1" applyBorder="1" applyAlignment="1">
      <alignment vertical="center"/>
    </xf>
    <xf numFmtId="0" fontId="9" fillId="0" borderId="2" xfId="0" applyFont="1" applyBorder="1" applyAlignment="1">
      <alignment vertical="center"/>
    </xf>
    <xf numFmtId="3" fontId="9" fillId="0" borderId="4" xfId="3" applyNumberFormat="1" applyFont="1" applyFill="1" applyBorder="1" applyAlignment="1">
      <alignment vertical="center"/>
    </xf>
    <xf numFmtId="0" fontId="9" fillId="0" borderId="2" xfId="0" applyFont="1" applyBorder="1" applyAlignment="1">
      <alignment vertical="center" wrapText="1"/>
    </xf>
    <xf numFmtId="0" fontId="9" fillId="0" borderId="4" xfId="0" applyFont="1" applyBorder="1" applyAlignment="1">
      <alignment horizontal="center" vertical="center" wrapText="1"/>
    </xf>
    <xf numFmtId="10" fontId="9" fillId="0" borderId="4" xfId="0" applyNumberFormat="1" applyFont="1" applyBorder="1" applyAlignment="1">
      <alignment vertical="center" wrapText="1"/>
    </xf>
    <xf numFmtId="3" fontId="17" fillId="15" borderId="4" xfId="2" applyNumberFormat="1" applyFont="1" applyFill="1" applyBorder="1" applyAlignment="1">
      <alignment horizontal="center" vertical="center" wrapText="1"/>
    </xf>
    <xf numFmtId="10" fontId="17" fillId="15" borderId="5" xfId="2" applyNumberFormat="1" applyFont="1" applyFill="1" applyBorder="1" applyAlignment="1">
      <alignment horizontal="center" vertical="center" wrapText="1"/>
    </xf>
    <xf numFmtId="3" fontId="9" fillId="16" borderId="4" xfId="0" applyNumberFormat="1" applyFont="1" applyFill="1" applyBorder="1" applyAlignment="1">
      <alignment horizontal="center" vertical="center"/>
    </xf>
    <xf numFmtId="41" fontId="9" fillId="16" borderId="4" xfId="0" applyNumberFormat="1" applyFont="1" applyFill="1" applyBorder="1" applyAlignment="1">
      <alignment vertical="center"/>
    </xf>
    <xf numFmtId="0" fontId="9" fillId="16" borderId="4" xfId="77" applyFont="1" applyFill="1" applyBorder="1" applyAlignment="1">
      <alignment horizontal="center" vertical="center"/>
    </xf>
    <xf numFmtId="3" fontId="17" fillId="18" borderId="4" xfId="79" applyNumberFormat="1" applyFont="1" applyFill="1" applyBorder="1" applyAlignment="1">
      <alignment horizontal="right" vertical="center" wrapText="1"/>
    </xf>
    <xf numFmtId="10" fontId="9" fillId="0" borderId="4" xfId="1" applyNumberFormat="1" applyFont="1" applyBorder="1" applyAlignment="1">
      <alignment vertical="center"/>
    </xf>
    <xf numFmtId="10" fontId="17" fillId="18" borderId="4" xfId="1" applyNumberFormat="1" applyFont="1" applyFill="1" applyBorder="1" applyAlignment="1">
      <alignment horizontal="right" vertical="center" wrapText="1"/>
    </xf>
    <xf numFmtId="14" fontId="9" fillId="0" borderId="4" xfId="0" applyNumberFormat="1" applyFont="1" applyFill="1" applyBorder="1" applyAlignment="1">
      <alignment horizontal="center" vertical="center"/>
    </xf>
    <xf numFmtId="0" fontId="9" fillId="0" borderId="4" xfId="0" applyFont="1" applyFill="1" applyBorder="1" applyAlignment="1">
      <alignment vertical="center" wrapText="1"/>
    </xf>
    <xf numFmtId="10" fontId="9" fillId="0" borderId="4" xfId="1"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10" fontId="9" fillId="0" borderId="4" xfId="0" applyNumberFormat="1" applyFont="1" applyBorder="1" applyAlignment="1">
      <alignment horizontal="right" vertical="center"/>
    </xf>
    <xf numFmtId="3" fontId="9" fillId="0" borderId="4" xfId="70" applyNumberFormat="1" applyFont="1" applyBorder="1" applyAlignment="1">
      <alignment horizontal="right" vertical="center"/>
    </xf>
    <xf numFmtId="3" fontId="9" fillId="0" borderId="4" xfId="0" applyNumberFormat="1" applyFont="1" applyFill="1" applyBorder="1" applyAlignment="1">
      <alignment horizontal="right" vertical="center"/>
    </xf>
    <xf numFmtId="10" fontId="9" fillId="0" borderId="4" xfId="0" applyNumberFormat="1" applyFont="1" applyBorder="1" applyAlignment="1">
      <alignment horizontal="center" vertical="center"/>
    </xf>
    <xf numFmtId="14" fontId="9" fillId="0" borderId="4" xfId="0" applyNumberFormat="1" applyFont="1" applyBorder="1" applyAlignment="1">
      <alignment horizontal="center" vertical="center"/>
    </xf>
    <xf numFmtId="3" fontId="9" fillId="0" borderId="4" xfId="0" applyNumberFormat="1" applyFont="1" applyBorder="1" applyAlignment="1">
      <alignment horizontal="right" vertical="center"/>
    </xf>
    <xf numFmtId="0" fontId="17" fillId="15" borderId="4" xfId="2" applyFont="1" applyFill="1" applyBorder="1" applyAlignment="1">
      <alignment horizontal="center" vertical="center" wrapText="1"/>
    </xf>
    <xf numFmtId="10" fontId="17" fillId="15" borderId="2" xfId="2" applyNumberFormat="1" applyFont="1" applyFill="1" applyBorder="1" applyAlignment="1">
      <alignment horizontal="center" vertical="center" wrapText="1"/>
    </xf>
    <xf numFmtId="10" fontId="17" fillId="15" borderId="4" xfId="2" applyNumberFormat="1" applyFont="1" applyFill="1" applyBorder="1" applyAlignment="1">
      <alignment horizontal="center" vertical="center" wrapText="1"/>
    </xf>
    <xf numFmtId="10" fontId="17" fillId="15" borderId="3" xfId="2" applyNumberFormat="1" applyFont="1" applyFill="1" applyBorder="1" applyAlignment="1">
      <alignment horizontal="center" vertical="center" wrapText="1"/>
    </xf>
    <xf numFmtId="3" fontId="17" fillId="15" borderId="4" xfId="2" applyNumberFormat="1" applyFont="1" applyFill="1" applyBorder="1" applyAlignment="1">
      <alignment horizontal="right" vertical="center" wrapText="1"/>
    </xf>
    <xf numFmtId="0" fontId="17" fillId="0" borderId="0" xfId="0" applyFont="1" applyBorder="1" applyAlignment="1">
      <alignment vertical="center"/>
    </xf>
    <xf numFmtId="0" fontId="17" fillId="0" borderId="0" xfId="0" applyFont="1" applyFill="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Fill="1" applyBorder="1" applyAlignment="1">
      <alignment horizontal="center" vertical="center"/>
    </xf>
    <xf numFmtId="0" fontId="9" fillId="0" borderId="0" xfId="0" applyFont="1" applyBorder="1" applyAlignment="1">
      <alignment vertical="center"/>
    </xf>
    <xf numFmtId="0" fontId="9" fillId="0" borderId="0" xfId="0" applyFont="1" applyFill="1" applyBorder="1" applyAlignment="1">
      <alignment vertical="center"/>
    </xf>
    <xf numFmtId="0" fontId="9" fillId="0" borderId="0" xfId="0" applyFont="1" applyAlignment="1">
      <alignment vertical="center"/>
    </xf>
    <xf numFmtId="0" fontId="9" fillId="16" borderId="4" xfId="0" applyFont="1" applyFill="1" applyBorder="1" applyAlignment="1">
      <alignment vertical="center"/>
    </xf>
    <xf numFmtId="0" fontId="9" fillId="16" borderId="2" xfId="0" applyFont="1" applyFill="1" applyBorder="1" applyAlignment="1">
      <alignment vertical="center"/>
    </xf>
    <xf numFmtId="0" fontId="9" fillId="16" borderId="4" xfId="0" applyFont="1" applyFill="1" applyBorder="1" applyAlignment="1">
      <alignment horizontal="center" vertical="center"/>
    </xf>
    <xf numFmtId="10" fontId="9" fillId="16" borderId="4" xfId="0" applyNumberFormat="1" applyFont="1" applyFill="1" applyBorder="1" applyAlignment="1">
      <alignment vertical="center"/>
    </xf>
    <xf numFmtId="4" fontId="9" fillId="0" borderId="4" xfId="0" applyNumberFormat="1" applyFont="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horizontal="center" vertical="center"/>
    </xf>
    <xf numFmtId="10" fontId="9" fillId="0" borderId="4" xfId="0" applyNumberFormat="1" applyFont="1" applyBorder="1" applyAlignment="1">
      <alignment horizontal="left" vertical="center"/>
    </xf>
    <xf numFmtId="10" fontId="9" fillId="16" borderId="4"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xf>
    <xf numFmtId="0" fontId="9" fillId="16" borderId="2" xfId="73" applyFont="1" applyFill="1" applyBorder="1" applyAlignment="1">
      <alignment horizontal="center" vertical="center"/>
    </xf>
    <xf numFmtId="0" fontId="9" fillId="0" borderId="2" xfId="0" applyFont="1" applyBorder="1" applyAlignment="1">
      <alignment horizontal="center" vertical="center"/>
    </xf>
    <xf numFmtId="0" fontId="9" fillId="0" borderId="2" xfId="73" applyFont="1" applyBorder="1" applyAlignment="1">
      <alignment horizontal="center" vertical="center"/>
    </xf>
    <xf numFmtId="165" fontId="9" fillId="0" borderId="4" xfId="0" applyNumberFormat="1" applyFont="1" applyBorder="1" applyAlignment="1">
      <alignment vertical="center"/>
    </xf>
    <xf numFmtId="0" fontId="9" fillId="0" borderId="4" xfId="74" applyFont="1" applyBorder="1" applyAlignment="1">
      <alignment vertical="center"/>
    </xf>
    <xf numFmtId="0" fontId="9" fillId="0" borderId="2" xfId="74" applyFont="1" applyBorder="1" applyAlignment="1">
      <alignment vertical="center"/>
    </xf>
    <xf numFmtId="0" fontId="9" fillId="0" borderId="3" xfId="74" applyFont="1" applyBorder="1" applyAlignment="1">
      <alignment horizontal="center" vertical="center"/>
    </xf>
    <xf numFmtId="0" fontId="9" fillId="0" borderId="4" xfId="74" applyFont="1" applyBorder="1" applyAlignment="1">
      <alignment horizontal="center" vertical="center"/>
    </xf>
    <xf numFmtId="0" fontId="9" fillId="0" borderId="4" xfId="74" applyFont="1" applyFill="1" applyBorder="1" applyAlignment="1">
      <alignment vertical="center"/>
    </xf>
    <xf numFmtId="0" fontId="9" fillId="17" borderId="4" xfId="74" applyFont="1" applyFill="1" applyBorder="1" applyAlignment="1">
      <alignment vertical="center"/>
    </xf>
    <xf numFmtId="3" fontId="9" fillId="0" borderId="4" xfId="74" applyNumberFormat="1" applyFont="1" applyFill="1" applyBorder="1" applyAlignment="1">
      <alignment horizontal="right" vertical="center"/>
    </xf>
    <xf numFmtId="3" fontId="9" fillId="0" borderId="4" xfId="74" applyNumberFormat="1" applyFont="1" applyBorder="1" applyAlignment="1">
      <alignment horizontal="right" vertical="center"/>
    </xf>
    <xf numFmtId="3" fontId="9" fillId="0" borderId="4" xfId="74" applyNumberFormat="1" applyFont="1" applyBorder="1" applyAlignment="1">
      <alignment vertical="center"/>
    </xf>
    <xf numFmtId="0" fontId="17" fillId="15" borderId="2" xfId="0" applyFont="1" applyFill="1" applyBorder="1" applyAlignment="1">
      <alignment horizontal="center" vertical="center"/>
    </xf>
    <xf numFmtId="0" fontId="17" fillId="15" borderId="3" xfId="0" applyFont="1" applyFill="1" applyBorder="1" applyAlignment="1">
      <alignment horizontal="center" vertical="center"/>
    </xf>
    <xf numFmtId="0" fontId="17" fillId="15" borderId="4" xfId="0" applyFont="1" applyFill="1" applyBorder="1" applyAlignment="1">
      <alignment horizontal="center" vertical="center"/>
    </xf>
    <xf numFmtId="3" fontId="9" fillId="17" borderId="4" xfId="74" applyNumberFormat="1" applyFont="1" applyFill="1" applyBorder="1" applyAlignment="1">
      <alignment horizontal="right" vertical="center"/>
    </xf>
    <xf numFmtId="10" fontId="9" fillId="0" borderId="4" xfId="70" applyNumberFormat="1" applyFont="1" applyBorder="1" applyAlignment="1">
      <alignment vertical="center"/>
    </xf>
    <xf numFmtId="3" fontId="9" fillId="17" borderId="4" xfId="74" applyNumberFormat="1" applyFont="1" applyFill="1" applyBorder="1" applyAlignment="1">
      <alignment vertical="center"/>
    </xf>
    <xf numFmtId="0" fontId="9" fillId="0" borderId="2" xfId="0" applyFont="1" applyFill="1" applyBorder="1" applyAlignment="1">
      <alignment horizontal="center" vertical="center"/>
    </xf>
    <xf numFmtId="167" fontId="9" fillId="0" borderId="4" xfId="0" applyNumberFormat="1" applyFont="1" applyFill="1" applyBorder="1" applyAlignment="1">
      <alignment vertical="center"/>
    </xf>
    <xf numFmtId="168" fontId="9" fillId="0" borderId="4" xfId="0" applyNumberFormat="1" applyFont="1" applyFill="1" applyBorder="1" applyAlignment="1">
      <alignment vertical="center"/>
    </xf>
    <xf numFmtId="167" fontId="9" fillId="0" borderId="4" xfId="0" applyNumberFormat="1" applyFont="1" applyFill="1" applyBorder="1" applyAlignment="1">
      <alignment horizontal="center" vertical="center"/>
    </xf>
    <xf numFmtId="10" fontId="9" fillId="0" borderId="4" xfId="1" applyNumberFormat="1" applyFont="1" applyFill="1" applyBorder="1" applyAlignment="1">
      <alignment vertical="center"/>
    </xf>
    <xf numFmtId="169" fontId="9" fillId="0" borderId="4" xfId="0" applyNumberFormat="1" applyFont="1" applyFill="1" applyBorder="1" applyAlignment="1">
      <alignment vertical="center"/>
    </xf>
    <xf numFmtId="167" fontId="9" fillId="0" borderId="4" xfId="0" applyNumberFormat="1" applyFont="1" applyFill="1" applyBorder="1" applyAlignment="1">
      <alignment horizontal="right" vertical="center"/>
    </xf>
    <xf numFmtId="10" fontId="9" fillId="0" borderId="4" xfId="0" applyNumberFormat="1" applyFont="1" applyFill="1" applyBorder="1" applyAlignment="1">
      <alignment horizontal="right" vertical="center"/>
    </xf>
    <xf numFmtId="165" fontId="9" fillId="0" borderId="4" xfId="0" applyNumberFormat="1" applyFont="1" applyFill="1" applyBorder="1" applyAlignment="1">
      <alignment vertical="center"/>
    </xf>
    <xf numFmtId="3" fontId="9" fillId="0" borderId="4" xfId="70" applyNumberFormat="1" applyFont="1" applyFill="1" applyBorder="1" applyAlignment="1">
      <alignment horizontal="right" vertical="center"/>
    </xf>
    <xf numFmtId="10" fontId="9" fillId="0" borderId="4" xfId="1" applyNumberFormat="1" applyFont="1" applyFill="1" applyBorder="1" applyAlignment="1">
      <alignment horizontal="right" vertical="center"/>
    </xf>
    <xf numFmtId="0" fontId="9" fillId="0" borderId="0" xfId="0" applyFont="1" applyFill="1" applyAlignment="1">
      <alignment vertical="center"/>
    </xf>
    <xf numFmtId="164" fontId="9" fillId="0" borderId="4" xfId="0" applyNumberFormat="1" applyFont="1" applyFill="1" applyBorder="1" applyAlignment="1">
      <alignment vertical="center"/>
    </xf>
    <xf numFmtId="3" fontId="9" fillId="16" borderId="4" xfId="0" applyNumberFormat="1" applyFont="1" applyFill="1" applyBorder="1" applyAlignment="1">
      <alignment horizontal="right" vertical="center"/>
    </xf>
    <xf numFmtId="10" fontId="9" fillId="16" borderId="4" xfId="1" applyNumberFormat="1" applyFont="1" applyFill="1" applyBorder="1" applyAlignment="1">
      <alignment vertical="center"/>
    </xf>
    <xf numFmtId="0" fontId="9" fillId="16" borderId="3" xfId="0" applyFont="1" applyFill="1" applyBorder="1" applyAlignment="1">
      <alignment horizontal="center" vertical="center"/>
    </xf>
    <xf numFmtId="164" fontId="9" fillId="16" borderId="4" xfId="0" applyNumberFormat="1" applyFont="1" applyFill="1" applyBorder="1" applyAlignment="1">
      <alignment vertical="center"/>
    </xf>
    <xf numFmtId="10" fontId="9" fillId="16" borderId="4" xfId="1" applyNumberFormat="1" applyFont="1" applyFill="1" applyBorder="1" applyAlignment="1">
      <alignment horizontal="center" vertical="center"/>
    </xf>
    <xf numFmtId="165" fontId="9" fillId="16" borderId="4" xfId="0" applyNumberFormat="1" applyFont="1" applyFill="1" applyBorder="1" applyAlignment="1">
      <alignment vertical="center"/>
    </xf>
    <xf numFmtId="10" fontId="9" fillId="0" borderId="4" xfId="0" applyNumberFormat="1" applyFont="1" applyFill="1" applyBorder="1" applyAlignment="1">
      <alignment horizontal="left" vertical="center"/>
    </xf>
    <xf numFmtId="166" fontId="9" fillId="0" borderId="4" xfId="0" applyNumberFormat="1" applyFont="1" applyFill="1" applyBorder="1" applyAlignment="1">
      <alignment vertical="center"/>
    </xf>
    <xf numFmtId="166" fontId="9" fillId="0" borderId="2" xfId="0" applyNumberFormat="1" applyFont="1" applyFill="1" applyBorder="1" applyAlignment="1">
      <alignment vertical="center"/>
    </xf>
    <xf numFmtId="166" fontId="9" fillId="0" borderId="3" xfId="0" applyNumberFormat="1" applyFont="1" applyFill="1" applyBorder="1" applyAlignment="1">
      <alignment horizontal="center" vertical="center"/>
    </xf>
    <xf numFmtId="166" fontId="9" fillId="0" borderId="4" xfId="0" applyNumberFormat="1" applyFont="1" applyFill="1" applyBorder="1" applyAlignment="1">
      <alignment horizontal="center" vertical="center"/>
    </xf>
    <xf numFmtId="166" fontId="9" fillId="0" borderId="4" xfId="76" applyNumberFormat="1" applyFont="1" applyFill="1" applyBorder="1" applyAlignment="1">
      <alignment vertical="center"/>
    </xf>
    <xf numFmtId="165" fontId="9" fillId="0" borderId="4" xfId="1" applyNumberFormat="1" applyFont="1" applyFill="1" applyBorder="1" applyAlignment="1">
      <alignment vertical="center"/>
    </xf>
    <xf numFmtId="3" fontId="9" fillId="0" borderId="4" xfId="76" applyNumberFormat="1" applyFont="1" applyFill="1" applyBorder="1" applyAlignment="1">
      <alignment horizontal="right" vertical="center"/>
    </xf>
    <xf numFmtId="164" fontId="9" fillId="0" borderId="4" xfId="0" applyNumberFormat="1" applyFont="1" applyBorder="1" applyAlignment="1">
      <alignment vertical="center"/>
    </xf>
    <xf numFmtId="166" fontId="9" fillId="0" borderId="4" xfId="0" applyNumberFormat="1" applyFont="1" applyBorder="1" applyAlignment="1">
      <alignment vertical="center"/>
    </xf>
    <xf numFmtId="0" fontId="9" fillId="0" borderId="3" xfId="0" applyFont="1" applyBorder="1" applyAlignment="1">
      <alignment horizontal="center" vertical="center" wrapText="1"/>
    </xf>
    <xf numFmtId="44" fontId="9" fillId="0" borderId="4" xfId="0" applyNumberFormat="1" applyFont="1" applyBorder="1" applyAlignment="1">
      <alignment vertical="center"/>
    </xf>
    <xf numFmtId="171" fontId="9" fillId="0" borderId="4" xfId="0" applyNumberFormat="1" applyFont="1" applyBorder="1" applyAlignment="1">
      <alignment vertical="center"/>
    </xf>
    <xf numFmtId="170" fontId="9" fillId="0" borderId="4" xfId="0" applyNumberFormat="1" applyFont="1" applyBorder="1" applyAlignment="1">
      <alignment vertical="center"/>
    </xf>
    <xf numFmtId="49" fontId="9" fillId="0" borderId="4" xfId="0" applyNumberFormat="1" applyFont="1" applyFill="1" applyBorder="1" applyAlignment="1">
      <alignment vertical="center"/>
    </xf>
    <xf numFmtId="49" fontId="9" fillId="0" borderId="2" xfId="0" applyNumberFormat="1" applyFont="1" applyFill="1" applyBorder="1" applyAlignment="1">
      <alignment vertical="center"/>
    </xf>
    <xf numFmtId="3" fontId="9" fillId="0" borderId="4" xfId="3" applyNumberFormat="1" applyFont="1" applyBorder="1" applyAlignment="1">
      <alignment horizontal="right" vertical="center"/>
    </xf>
    <xf numFmtId="3" fontId="9" fillId="0" borderId="4" xfId="3" applyNumberFormat="1" applyFont="1" applyBorder="1" applyAlignment="1">
      <alignment vertical="center"/>
    </xf>
    <xf numFmtId="10" fontId="4" fillId="0" borderId="4" xfId="78" applyNumberFormat="1" applyFont="1" applyFill="1" applyBorder="1" applyAlignment="1">
      <alignment vertical="center"/>
    </xf>
    <xf numFmtId="3" fontId="9" fillId="0" borderId="4" xfId="3" applyNumberFormat="1" applyFont="1" applyFill="1" applyBorder="1" applyAlignment="1">
      <alignment horizontal="right" vertical="center"/>
    </xf>
    <xf numFmtId="0" fontId="9" fillId="0" borderId="0" xfId="0" applyFont="1" applyAlignment="1">
      <alignment horizontal="center" vertical="center"/>
    </xf>
    <xf numFmtId="10" fontId="9" fillId="0" borderId="0" xfId="0" applyNumberFormat="1" applyFont="1" applyAlignment="1">
      <alignment vertical="center"/>
    </xf>
    <xf numFmtId="3" fontId="9" fillId="0" borderId="0" xfId="0" applyNumberFormat="1" applyFont="1" applyAlignment="1">
      <alignment horizontal="right" vertical="center"/>
    </xf>
    <xf numFmtId="0" fontId="9" fillId="0" borderId="4" xfId="0" applyFont="1" applyFill="1" applyBorder="1" applyAlignment="1">
      <alignment horizontal="left" vertical="center"/>
    </xf>
    <xf numFmtId="172" fontId="9" fillId="0" borderId="4" xfId="0" applyNumberFormat="1" applyFont="1" applyFill="1" applyBorder="1" applyAlignment="1">
      <alignment horizontal="center" vertical="center"/>
    </xf>
    <xf numFmtId="173" fontId="9" fillId="0" borderId="4" xfId="0" applyNumberFormat="1" applyFont="1" applyFill="1" applyBorder="1" applyAlignment="1">
      <alignment horizontal="center" vertical="center"/>
    </xf>
    <xf numFmtId="9" fontId="9" fillId="0" borderId="4" xfId="0" applyNumberFormat="1" applyFont="1" applyFill="1" applyBorder="1" applyAlignment="1">
      <alignment horizontal="center" vertical="center"/>
    </xf>
    <xf numFmtId="0" fontId="9" fillId="0" borderId="2" xfId="0" applyFont="1" applyFill="1" applyBorder="1" applyAlignment="1">
      <alignment vertical="center" wrapText="1"/>
    </xf>
    <xf numFmtId="0" fontId="9" fillId="0" borderId="4" xfId="0" applyFont="1" applyFill="1" applyBorder="1" applyAlignment="1">
      <alignment horizontal="center" vertical="center" wrapText="1"/>
    </xf>
    <xf numFmtId="3" fontId="9" fillId="0" borderId="4" xfId="0" applyNumberFormat="1" applyFont="1" applyFill="1" applyBorder="1" applyAlignment="1">
      <alignment vertical="center" wrapText="1"/>
    </xf>
    <xf numFmtId="10" fontId="9" fillId="0" borderId="4" xfId="0" applyNumberFormat="1" applyFont="1" applyFill="1" applyBorder="1" applyAlignment="1">
      <alignment horizontal="center" vertical="center" wrapText="1"/>
    </xf>
    <xf numFmtId="10" fontId="9" fillId="0" borderId="4" xfId="0" applyNumberFormat="1" applyFont="1" applyFill="1" applyBorder="1" applyAlignment="1">
      <alignment vertical="center" wrapText="1"/>
    </xf>
    <xf numFmtId="164" fontId="9" fillId="0" borderId="4" xfId="0" applyNumberFormat="1" applyFont="1" applyFill="1" applyBorder="1" applyAlignment="1">
      <alignment vertical="center" wrapText="1"/>
    </xf>
    <xf numFmtId="3" fontId="9" fillId="0" borderId="4" xfId="0" applyNumberFormat="1" applyFont="1" applyFill="1" applyBorder="1" applyAlignment="1">
      <alignment horizontal="right" vertical="center" wrapText="1"/>
    </xf>
    <xf numFmtId="10" fontId="9" fillId="0" borderId="4" xfId="0" applyNumberFormat="1" applyFont="1" applyFill="1" applyBorder="1" applyAlignment="1">
      <alignment horizontal="left" vertical="center" wrapText="1"/>
    </xf>
    <xf numFmtId="165" fontId="9" fillId="0" borderId="4" xfId="0" applyNumberFormat="1" applyFont="1" applyFill="1" applyBorder="1" applyAlignment="1">
      <alignment horizontal="center" vertical="center" wrapText="1"/>
    </xf>
    <xf numFmtId="170" fontId="9" fillId="0" borderId="4" xfId="71" applyNumberFormat="1" applyFont="1" applyFill="1" applyBorder="1" applyAlignment="1">
      <alignment vertical="center"/>
    </xf>
    <xf numFmtId="164" fontId="9" fillId="0" borderId="4" xfId="71" applyNumberFormat="1" applyFont="1" applyFill="1" applyBorder="1" applyAlignment="1">
      <alignment horizontal="right" vertical="center"/>
    </xf>
    <xf numFmtId="49" fontId="9" fillId="0" borderId="4" xfId="71" applyNumberFormat="1" applyFont="1" applyFill="1" applyBorder="1" applyAlignment="1">
      <alignment horizontal="center" vertical="center"/>
    </xf>
    <xf numFmtId="165" fontId="9" fillId="0" borderId="4" xfId="0" applyNumberFormat="1" applyFont="1" applyFill="1" applyBorder="1" applyAlignment="1">
      <alignment horizontal="right" vertical="center"/>
    </xf>
    <xf numFmtId="3" fontId="9" fillId="0" borderId="4" xfId="71" applyNumberFormat="1" applyFont="1" applyFill="1" applyBorder="1" applyAlignment="1">
      <alignment horizontal="right" vertical="center"/>
    </xf>
    <xf numFmtId="170" fontId="9" fillId="0" borderId="4" xfId="71" applyNumberFormat="1" applyFont="1" applyFill="1" applyBorder="1" applyAlignment="1">
      <alignment horizontal="center" vertical="center"/>
    </xf>
    <xf numFmtId="175" fontId="9" fillId="0" borderId="4" xfId="0" applyNumberFormat="1" applyFont="1" applyFill="1" applyBorder="1" applyAlignment="1">
      <alignment vertical="center"/>
    </xf>
    <xf numFmtId="164" fontId="9" fillId="0" borderId="4" xfId="0" applyNumberFormat="1" applyFont="1" applyFill="1" applyBorder="1" applyAlignment="1">
      <alignment horizontal="right" vertical="center"/>
    </xf>
    <xf numFmtId="49" fontId="9" fillId="0" borderId="4" xfId="0" applyNumberFormat="1" applyFont="1" applyFill="1" applyBorder="1" applyAlignment="1">
      <alignment horizontal="center" vertical="center"/>
    </xf>
    <xf numFmtId="0" fontId="9" fillId="0" borderId="0" xfId="0" applyFont="1" applyFill="1" applyAlignment="1">
      <alignment horizontal="center" vertical="center"/>
    </xf>
    <xf numFmtId="10" fontId="9" fillId="0" borderId="0" xfId="0" applyNumberFormat="1" applyFont="1" applyFill="1" applyAlignment="1">
      <alignment vertical="center"/>
    </xf>
    <xf numFmtId="3" fontId="9" fillId="0" borderId="0" xfId="0" applyNumberFormat="1" applyFont="1" applyFill="1" applyAlignment="1">
      <alignment horizontal="right" vertical="center"/>
    </xf>
    <xf numFmtId="3" fontId="17" fillId="18" borderId="5" xfId="79" applyNumberFormat="1" applyFont="1" applyFill="1" applyBorder="1" applyAlignment="1">
      <alignment vertical="center"/>
    </xf>
    <xf numFmtId="0" fontId="35" fillId="18" borderId="9" xfId="0" applyFont="1" applyFill="1" applyBorder="1" applyAlignment="1">
      <alignment vertical="center"/>
    </xf>
    <xf numFmtId="10" fontId="9" fillId="0" borderId="5" xfId="1" applyNumberFormat="1" applyFont="1" applyFill="1" applyBorder="1" applyAlignment="1">
      <alignment vertical="center"/>
    </xf>
    <xf numFmtId="0" fontId="35" fillId="0" borderId="9" xfId="0" applyFont="1" applyFill="1" applyBorder="1" applyAlignment="1">
      <alignment vertical="center"/>
    </xf>
    <xf numFmtId="10" fontId="17" fillId="18" borderId="5" xfId="1" applyNumberFormat="1" applyFont="1" applyFill="1" applyBorder="1" applyAlignment="1">
      <alignment vertical="center"/>
    </xf>
    <xf numFmtId="170" fontId="9" fillId="0" borderId="4" xfId="71" applyNumberFormat="1" applyFont="1" applyFill="1" applyBorder="1" applyAlignment="1">
      <alignment horizontal="center" vertical="center"/>
    </xf>
    <xf numFmtId="3" fontId="9" fillId="0" borderId="5" xfId="0" applyNumberFormat="1" applyFont="1" applyFill="1" applyBorder="1" applyAlignment="1">
      <alignment vertical="center"/>
    </xf>
    <xf numFmtId="10" fontId="9" fillId="0" borderId="4" xfId="1" applyNumberFormat="1" applyFont="1" applyFill="1" applyBorder="1" applyAlignment="1">
      <alignment horizontal="right" vertical="center"/>
    </xf>
    <xf numFmtId="165" fontId="9" fillId="0" borderId="4" xfId="0" applyNumberFormat="1" applyFont="1" applyFill="1" applyBorder="1" applyAlignment="1">
      <alignment horizontal="right" vertical="center"/>
    </xf>
    <xf numFmtId="0" fontId="8" fillId="0" borderId="4" xfId="0" applyFont="1" applyFill="1" applyBorder="1" applyAlignment="1">
      <alignment horizontal="left" vertical="center"/>
    </xf>
    <xf numFmtId="3" fontId="9" fillId="0" borderId="4" xfId="71" applyNumberFormat="1" applyFont="1" applyFill="1" applyBorder="1" applyAlignment="1">
      <alignment horizontal="right" vertical="center"/>
    </xf>
    <xf numFmtId="0" fontId="9" fillId="0" borderId="4" xfId="0" applyFont="1" applyFill="1" applyBorder="1" applyAlignment="1">
      <alignment horizontal="left" vertical="center"/>
    </xf>
    <xf numFmtId="10" fontId="9" fillId="0" borderId="4" xfId="0" applyNumberFormat="1" applyFont="1" applyFill="1" applyBorder="1" applyAlignment="1">
      <alignment horizontal="right" vertical="center"/>
    </xf>
    <xf numFmtId="164" fontId="9" fillId="0" borderId="4" xfId="71" applyNumberFormat="1" applyFont="1" applyFill="1" applyBorder="1" applyAlignment="1">
      <alignment horizontal="right" vertical="center"/>
    </xf>
    <xf numFmtId="49" fontId="9" fillId="0" borderId="4" xfId="71"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75" fontId="9" fillId="0" borderId="4" xfId="0" applyNumberFormat="1" applyFont="1" applyFill="1" applyBorder="1" applyAlignment="1">
      <alignment horizontal="right" vertical="center"/>
    </xf>
    <xf numFmtId="10" fontId="9" fillId="0" borderId="4" xfId="0" applyNumberFormat="1" applyFont="1" applyFill="1" applyBorder="1" applyAlignment="1">
      <alignment horizontal="center" vertical="center"/>
    </xf>
    <xf numFmtId="3" fontId="9" fillId="0" borderId="4" xfId="0" applyNumberFormat="1" applyFont="1" applyFill="1" applyBorder="1" applyAlignment="1">
      <alignment horizontal="right" vertical="center"/>
    </xf>
    <xf numFmtId="164" fontId="9" fillId="0" borderId="4" xfId="0" applyNumberFormat="1" applyFont="1" applyFill="1" applyBorder="1" applyAlignment="1">
      <alignment horizontal="right" vertical="center"/>
    </xf>
    <xf numFmtId="49" fontId="9" fillId="0" borderId="4" xfId="0" applyNumberFormat="1" applyFont="1" applyFill="1" applyBorder="1" applyAlignment="1">
      <alignment horizontal="center" vertical="center"/>
    </xf>
    <xf numFmtId="0" fontId="8" fillId="0" borderId="4" xfId="0" applyFont="1" applyFill="1" applyBorder="1" applyAlignment="1">
      <alignment vertical="center"/>
    </xf>
    <xf numFmtId="0" fontId="35" fillId="18" borderId="10" xfId="0" applyFont="1" applyFill="1" applyBorder="1" applyAlignment="1">
      <alignment vertical="center"/>
    </xf>
    <xf numFmtId="0" fontId="35" fillId="0" borderId="10" xfId="0" applyFont="1" applyFill="1" applyBorder="1" applyAlignment="1">
      <alignment vertical="center"/>
    </xf>
    <xf numFmtId="174" fontId="9" fillId="0" borderId="4" xfId="70" applyNumberFormat="1" applyFont="1" applyFill="1" applyBorder="1" applyAlignment="1">
      <alignment horizontal="center" vertical="center"/>
    </xf>
    <xf numFmtId="164" fontId="8" fillId="0" borderId="4" xfId="70" applyNumberFormat="1" applyFont="1" applyFill="1" applyBorder="1" applyAlignment="1">
      <alignment horizontal="right" vertical="center"/>
    </xf>
    <xf numFmtId="164" fontId="9" fillId="0" borderId="4" xfId="70" applyNumberFormat="1" applyFont="1" applyFill="1" applyBorder="1" applyAlignment="1">
      <alignment horizontal="center" vertical="center"/>
    </xf>
    <xf numFmtId="3" fontId="9" fillId="0" borderId="4" xfId="70" applyNumberFormat="1" applyFont="1" applyFill="1" applyBorder="1" applyAlignment="1">
      <alignment horizontal="right" vertical="center"/>
    </xf>
    <xf numFmtId="164" fontId="9" fillId="0" borderId="4" xfId="70" applyNumberFormat="1" applyFont="1" applyFill="1" applyBorder="1" applyAlignment="1">
      <alignment horizontal="right" vertical="center"/>
    </xf>
    <xf numFmtId="49" fontId="9" fillId="0" borderId="4" xfId="70" applyNumberFormat="1"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10" fontId="9" fillId="0" borderId="5" xfId="1" applyNumberFormat="1" applyFont="1" applyBorder="1" applyAlignment="1">
      <alignment horizontal="right" vertical="center" wrapText="1"/>
    </xf>
    <xf numFmtId="0" fontId="35" fillId="0" borderId="10" xfId="0" applyFont="1" applyBorder="1" applyAlignment="1">
      <alignment horizontal="right" vertical="center" wrapText="1"/>
    </xf>
    <xf numFmtId="0" fontId="35" fillId="0" borderId="9" xfId="0" applyFont="1" applyBorder="1" applyAlignment="1">
      <alignment horizontal="right" vertical="center" wrapText="1"/>
    </xf>
    <xf numFmtId="10" fontId="17" fillId="18" borderId="5" xfId="1" applyNumberFormat="1" applyFont="1" applyFill="1" applyBorder="1" applyAlignment="1">
      <alignment horizontal="right" vertical="center" wrapText="1"/>
    </xf>
    <xf numFmtId="0" fontId="35" fillId="0" borderId="10" xfId="0" applyFont="1" applyBorder="1" applyAlignment="1">
      <alignment vertical="center"/>
    </xf>
    <xf numFmtId="0" fontId="35" fillId="0" borderId="9" xfId="0" applyFont="1" applyBorder="1" applyAlignment="1">
      <alignment vertical="center"/>
    </xf>
    <xf numFmtId="0" fontId="9" fillId="16" borderId="5" xfId="0" applyFont="1" applyFill="1" applyBorder="1" applyAlignment="1">
      <alignment vertical="center"/>
    </xf>
    <xf numFmtId="3" fontId="17" fillId="18" borderId="5" xfId="79" applyNumberFormat="1" applyFont="1" applyFill="1" applyBorder="1" applyAlignment="1">
      <alignment horizontal="right" vertical="center" wrapText="1"/>
    </xf>
    <xf numFmtId="10" fontId="9" fillId="0" borderId="4" xfId="0" applyNumberFormat="1" applyFont="1" applyBorder="1" applyAlignment="1">
      <alignment horizontal="center" vertical="center"/>
    </xf>
    <xf numFmtId="10" fontId="9" fillId="0" borderId="4" xfId="0" applyNumberFormat="1" applyFont="1" applyBorder="1" applyAlignment="1">
      <alignment vertical="center"/>
    </xf>
    <xf numFmtId="165" fontId="9" fillId="0" borderId="4" xfId="0" applyNumberFormat="1" applyFont="1" applyBorder="1" applyAlignment="1">
      <alignment horizontal="center" vertical="center"/>
    </xf>
    <xf numFmtId="0" fontId="9" fillId="0" borderId="4" xfId="0" applyFont="1" applyBorder="1" applyAlignment="1">
      <alignment vertical="center"/>
    </xf>
    <xf numFmtId="165" fontId="9" fillId="0" borderId="4" xfId="0" applyNumberFormat="1" applyFont="1" applyFill="1" applyBorder="1" applyAlignment="1">
      <alignment horizontal="center" vertical="center"/>
    </xf>
    <xf numFmtId="0" fontId="9" fillId="0" borderId="4" xfId="0" applyFont="1" applyFill="1" applyBorder="1" applyAlignment="1">
      <alignment vertical="center"/>
    </xf>
    <xf numFmtId="3" fontId="9" fillId="0" borderId="4" xfId="0" applyNumberFormat="1" applyFont="1" applyBorder="1" applyAlignment="1">
      <alignment horizontal="right" vertical="center"/>
    </xf>
    <xf numFmtId="3" fontId="9" fillId="0" borderId="4" xfId="0" applyNumberFormat="1" applyFont="1" applyFill="1" applyBorder="1" applyAlignment="1">
      <alignment horizontal="center" vertical="center"/>
    </xf>
    <xf numFmtId="10" fontId="9" fillId="0" borderId="5" xfId="1" applyNumberFormat="1" applyFont="1" applyBorder="1" applyAlignment="1">
      <alignment vertical="center"/>
    </xf>
    <xf numFmtId="10" fontId="9" fillId="0" borderId="4" xfId="0" applyNumberFormat="1" applyFont="1" applyFill="1" applyBorder="1" applyAlignment="1">
      <alignment vertical="center"/>
    </xf>
    <xf numFmtId="10" fontId="9" fillId="0" borderId="4" xfId="1" applyNumberFormat="1" applyFont="1" applyFill="1" applyBorder="1" applyAlignment="1">
      <alignment horizontal="center" vertical="center"/>
    </xf>
    <xf numFmtId="10" fontId="9" fillId="0" borderId="5" xfId="1" applyNumberFormat="1" applyFont="1" applyBorder="1" applyAlignment="1">
      <alignment horizontal="right" vertical="center"/>
    </xf>
    <xf numFmtId="0" fontId="35" fillId="0" borderId="9" xfId="0" applyFont="1" applyBorder="1" applyAlignment="1">
      <alignment horizontal="right" vertical="center"/>
    </xf>
    <xf numFmtId="10" fontId="17" fillId="18" borderId="5" xfId="1" applyNumberFormat="1" applyFont="1" applyFill="1" applyBorder="1" applyAlignment="1">
      <alignment horizontal="right" vertical="center"/>
    </xf>
    <xf numFmtId="0" fontId="9" fillId="16" borderId="5" xfId="0" applyFont="1" applyFill="1" applyBorder="1" applyAlignment="1">
      <alignment horizontal="right" vertical="center"/>
    </xf>
    <xf numFmtId="3" fontId="9" fillId="0" borderId="5" xfId="0" applyNumberFormat="1" applyFont="1" applyFill="1" applyBorder="1" applyAlignment="1">
      <alignment horizontal="right" vertical="center"/>
    </xf>
    <xf numFmtId="3" fontId="17" fillId="18" borderId="5" xfId="79" applyNumberFormat="1" applyFont="1" applyFill="1" applyBorder="1" applyAlignment="1">
      <alignment horizontal="right" vertical="center"/>
    </xf>
    <xf numFmtId="3" fontId="9" fillId="0" borderId="5" xfId="0" applyNumberFormat="1" applyFont="1" applyFill="1" applyBorder="1" applyAlignment="1">
      <alignment horizontal="right" vertical="center" wrapText="1"/>
    </xf>
    <xf numFmtId="0" fontId="9" fillId="16" borderId="5" xfId="0" applyFont="1" applyFill="1" applyBorder="1" applyAlignment="1">
      <alignment horizontal="right" vertical="center" wrapText="1"/>
    </xf>
    <xf numFmtId="0" fontId="9" fillId="0" borderId="4" xfId="0" applyFont="1" applyBorder="1" applyAlignment="1">
      <alignment horizontal="center" vertical="center"/>
    </xf>
    <xf numFmtId="3" fontId="9" fillId="0" borderId="5" xfId="0" applyNumberFormat="1" applyFont="1" applyFill="1" applyBorder="1" applyAlignment="1">
      <alignment horizontal="center" vertical="center"/>
    </xf>
    <xf numFmtId="0" fontId="35" fillId="0" borderId="9" xfId="0" applyFont="1" applyBorder="1" applyAlignment="1">
      <alignment horizontal="center" vertical="center"/>
    </xf>
  </cellXfs>
  <cellStyles count="127">
    <cellStyle name="=D:\WINNT\SYSTEM32\COMMAND.COM" xfId="3"/>
    <cellStyle name="20% - 1. jelölőszín" xfId="99" builtinId="30" customBuiltin="1"/>
    <cellStyle name="20% - 1. jelölőszín 2 2" xfId="4"/>
    <cellStyle name="20% - 1. jelölőszín 2 3" xfId="5"/>
    <cellStyle name="20% - 1. jelölőszín 2 4" xfId="6"/>
    <cellStyle name="20% - 1. jelölőszín 2 5" xfId="7"/>
    <cellStyle name="20% - 1. jelölőszín 2 6" xfId="8"/>
    <cellStyle name="20% - 2. jelölőszín" xfId="103" builtinId="34" customBuiltin="1"/>
    <cellStyle name="20% - 2. jelölőszín 2 2" xfId="9"/>
    <cellStyle name="20% - 2. jelölőszín 2 3" xfId="10"/>
    <cellStyle name="20% - 2. jelölőszín 2 4" xfId="11"/>
    <cellStyle name="20% - 2. jelölőszín 2 5" xfId="12"/>
    <cellStyle name="20% - 2. jelölőszín 2 6" xfId="13"/>
    <cellStyle name="20% - 3. jelölőszín" xfId="107" builtinId="38" customBuiltin="1"/>
    <cellStyle name="20% - 3. jelölőszín 2 2" xfId="14"/>
    <cellStyle name="20% - 3. jelölőszín 2 3" xfId="15"/>
    <cellStyle name="20% - 3. jelölőszín 2 4" xfId="16"/>
    <cellStyle name="20% - 3. jelölőszín 2 5" xfId="17"/>
    <cellStyle name="20% - 3. jelölőszín 2 6" xfId="18"/>
    <cellStyle name="20% - 4. jelölőszín" xfId="111" builtinId="42" customBuiltin="1"/>
    <cellStyle name="20% - 4. jelölőszín 2 2" xfId="19"/>
    <cellStyle name="20% - 4. jelölőszín 2 3" xfId="20"/>
    <cellStyle name="20% - 4. jelölőszín 2 4" xfId="21"/>
    <cellStyle name="20% - 4. jelölőszín 2 5" xfId="22"/>
    <cellStyle name="20% - 4. jelölőszín 2 6" xfId="23"/>
    <cellStyle name="20% - 5. jelölőszín" xfId="115" builtinId="46" customBuiltin="1"/>
    <cellStyle name="20% - 5. jelölőszín 2 2" xfId="24"/>
    <cellStyle name="20% - 5. jelölőszín 2 3" xfId="25"/>
    <cellStyle name="20% - 5. jelölőszín 2 4" xfId="26"/>
    <cellStyle name="20% - 5. jelölőszín 2 5" xfId="27"/>
    <cellStyle name="20% - 5. jelölőszín 2 6" xfId="28"/>
    <cellStyle name="20% - 6. jelölőszín" xfId="119" builtinId="50" customBuiltin="1"/>
    <cellStyle name="20% - 6. jelölőszín 2 2" xfId="29"/>
    <cellStyle name="20% - 6. jelölőszín 2 3" xfId="30"/>
    <cellStyle name="20% - 6. jelölőszín 2 4" xfId="31"/>
    <cellStyle name="20% - 6. jelölőszín 2 5" xfId="32"/>
    <cellStyle name="20% - 6. jelölőszín 2 6" xfId="33"/>
    <cellStyle name="40% - 1. jelölőszín" xfId="100" builtinId="31" customBuiltin="1"/>
    <cellStyle name="40% - 1. jelölőszín 2 2" xfId="34"/>
    <cellStyle name="40% - 1. jelölőszín 2 3" xfId="35"/>
    <cellStyle name="40% - 1. jelölőszín 2 4" xfId="36"/>
    <cellStyle name="40% - 1. jelölőszín 2 5" xfId="37"/>
    <cellStyle name="40% - 1. jelölőszín 2 6" xfId="38"/>
    <cellStyle name="40% - 2. jelölőszín" xfId="104" builtinId="35" customBuiltin="1"/>
    <cellStyle name="40% - 2. jelölőszín 2 2" xfId="39"/>
    <cellStyle name="40% - 2. jelölőszín 2 3" xfId="40"/>
    <cellStyle name="40% - 2. jelölőszín 2 4" xfId="41"/>
    <cellStyle name="40% - 2. jelölőszín 2 5" xfId="42"/>
    <cellStyle name="40% - 2. jelölőszín 2 6" xfId="43"/>
    <cellStyle name="40% - 3. jelölőszín" xfId="108" builtinId="39" customBuiltin="1"/>
    <cellStyle name="40% - 3. jelölőszín 2 2" xfId="44"/>
    <cellStyle name="40% - 3. jelölőszín 2 3" xfId="45"/>
    <cellStyle name="40% - 3. jelölőszín 2 4" xfId="46"/>
    <cellStyle name="40% - 3. jelölőszín 2 5" xfId="47"/>
    <cellStyle name="40% - 3. jelölőszín 2 6" xfId="48"/>
    <cellStyle name="40% - 4. jelölőszín" xfId="112" builtinId="43" customBuiltin="1"/>
    <cellStyle name="40% - 4. jelölőszín 2 2" xfId="49"/>
    <cellStyle name="40% - 4. jelölőszín 2 3" xfId="50"/>
    <cellStyle name="40% - 4. jelölőszín 2 4" xfId="51"/>
    <cellStyle name="40% - 4. jelölőszín 2 5" xfId="52"/>
    <cellStyle name="40% - 4. jelölőszín 2 6" xfId="53"/>
    <cellStyle name="40% - 5. jelölőszín" xfId="116" builtinId="47" customBuiltin="1"/>
    <cellStyle name="40% - 5. jelölőszín 2 2" xfId="54"/>
    <cellStyle name="40% - 5. jelölőszín 2 3" xfId="55"/>
    <cellStyle name="40% - 5. jelölőszín 2 4" xfId="56"/>
    <cellStyle name="40% - 5. jelölőszín 2 5" xfId="57"/>
    <cellStyle name="40% - 5. jelölőszín 2 6" xfId="58"/>
    <cellStyle name="40% - 6. jelölőszín" xfId="120" builtinId="51" customBuiltin="1"/>
    <cellStyle name="40% - 6. jelölőszín 2 2" xfId="59"/>
    <cellStyle name="40% - 6. jelölőszín 2 3" xfId="60"/>
    <cellStyle name="40% - 6. jelölőszín 2 4" xfId="61"/>
    <cellStyle name="40% - 6. jelölőszín 2 5" xfId="62"/>
    <cellStyle name="40% - 6. jelölőszín 2 6" xfId="63"/>
    <cellStyle name="60% - 1. jelölőszín" xfId="101" builtinId="32" customBuiltin="1"/>
    <cellStyle name="60% - 2. jelölőszín" xfId="105" builtinId="36" customBuiltin="1"/>
    <cellStyle name="60% - 3. jelölőszín" xfId="109" builtinId="40" customBuiltin="1"/>
    <cellStyle name="60% - 4. jelölőszín" xfId="113" builtinId="44" customBuiltin="1"/>
    <cellStyle name="60% - 5. jelölőszín" xfId="117" builtinId="48" customBuiltin="1"/>
    <cellStyle name="60% - 6. jelölőszín" xfId="121" builtinId="52" customBuiltin="1"/>
    <cellStyle name="Bevitel" xfId="90" builtinId="20" customBuiltin="1"/>
    <cellStyle name="Cím" xfId="82" builtinId="15" customBuiltin="1"/>
    <cellStyle name="Címsor 1" xfId="83" builtinId="16" customBuiltin="1"/>
    <cellStyle name="Címsor 2" xfId="84" builtinId="17" customBuiltin="1"/>
    <cellStyle name="Címsor 3" xfId="85" builtinId="18" customBuiltin="1"/>
    <cellStyle name="Címsor 4" xfId="86" builtinId="19" customBuiltin="1"/>
    <cellStyle name="Ellenőrzőcella" xfId="94" builtinId="23" customBuiltin="1"/>
    <cellStyle name="Ezres" xfId="70" builtinId="3"/>
    <cellStyle name="Ezres 2" xfId="76"/>
    <cellStyle name="Ezres 2 2" xfId="126"/>
    <cellStyle name="Ezres 3" xfId="81"/>
    <cellStyle name="Ezres 4" xfId="124"/>
    <cellStyle name="Figyelmeztetés" xfId="95" builtinId="11" customBuiltin="1"/>
    <cellStyle name="Hivatkozott cella" xfId="93" builtinId="24" customBuiltin="1"/>
    <cellStyle name="Jegyzet 2" xfId="123"/>
    <cellStyle name="Jegyzet 2 2" xfId="64"/>
    <cellStyle name="Jegyzet 2 3" xfId="65"/>
    <cellStyle name="Jegyzet 2 4" xfId="66"/>
    <cellStyle name="Jegyzet 2 5" xfId="67"/>
    <cellStyle name="Jegyzet 2 6" xfId="68"/>
    <cellStyle name="Jelölőszín (1)" xfId="98" builtinId="29" customBuiltin="1"/>
    <cellStyle name="Jelölőszín (2)" xfId="102" builtinId="33" customBuiltin="1"/>
    <cellStyle name="Jelölőszín (3)" xfId="106" builtinId="37" customBuiltin="1"/>
    <cellStyle name="Jelölőszín (4)" xfId="110" builtinId="41" customBuiltin="1"/>
    <cellStyle name="Jelölőszín (5)" xfId="114" builtinId="45" customBuiltin="1"/>
    <cellStyle name="Jelölőszín (6)" xfId="118" builtinId="49" customBuiltin="1"/>
    <cellStyle name="Jó" xfId="87" builtinId="26" customBuiltin="1"/>
    <cellStyle name="Kimenet" xfId="91" builtinId="21" customBuiltin="1"/>
    <cellStyle name="Magyarázó szöveg" xfId="96" builtinId="53" customBuiltin="1"/>
    <cellStyle name="Normál" xfId="0" builtinId="0"/>
    <cellStyle name="Normál 12" xfId="74"/>
    <cellStyle name="Normál 2" xfId="2"/>
    <cellStyle name="Normál 2 2" xfId="69"/>
    <cellStyle name="Normál 3" xfId="80"/>
    <cellStyle name="Normál 3 2" xfId="125"/>
    <cellStyle name="Normál 4" xfId="79"/>
    <cellStyle name="Normál 5" xfId="122"/>
    <cellStyle name="Normal_F1" xfId="75"/>
    <cellStyle name="Normál_M50C_egyeztetett_50EO vált" xfId="72"/>
    <cellStyle name="Normál_Munkafüzet1" xfId="77"/>
    <cellStyle name="Normál_TER2013" xfId="78"/>
    <cellStyle name="Normál_új 50C tábla" xfId="73"/>
    <cellStyle name="Összesen" xfId="97" builtinId="25" customBuiltin="1"/>
    <cellStyle name="Pénznem" xfId="71" builtinId="4"/>
    <cellStyle name="Rossz" xfId="88" builtinId="27" customBuiltin="1"/>
    <cellStyle name="Semleges" xfId="89" builtinId="28" customBuiltin="1"/>
    <cellStyle name="Számítás" xfId="92" builtinId="22" customBuiltin="1"/>
    <cellStyle name="Százalé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048541"/>
  <sheetViews>
    <sheetView tabSelected="1" zoomScale="90" zoomScaleNormal="90" workbookViewId="0">
      <pane xSplit="2" ySplit="1" topLeftCell="C2" activePane="bottomRight" state="frozen"/>
      <selection activeCell="G27" sqref="G27"/>
      <selection pane="topRight" activeCell="G27" sqref="G27"/>
      <selection pane="bottomLeft" activeCell="G27" sqref="G27"/>
      <selection pane="bottomRight" activeCell="A20" sqref="A20"/>
    </sheetView>
  </sheetViews>
  <sheetFormatPr defaultRowHeight="13.5" customHeight="1" x14ac:dyDescent="0.25"/>
  <cols>
    <col min="1" max="1" width="50.7109375" style="69" customWidth="1"/>
    <col min="2" max="2" width="15.5703125" style="69" customWidth="1"/>
    <col min="3" max="3" width="15.7109375" style="69" customWidth="1"/>
    <col min="4" max="4" width="12.85546875" style="138" customWidth="1"/>
    <col min="5" max="5" width="14.7109375" style="138" customWidth="1"/>
    <col min="6" max="6" width="18.5703125" style="138" customWidth="1"/>
    <col min="7" max="7" width="31.42578125" style="138" bestFit="1" customWidth="1"/>
    <col min="8" max="8" width="14.7109375" style="138" customWidth="1"/>
    <col min="9" max="9" width="6.5703125" style="69" customWidth="1"/>
    <col min="10" max="10" width="19.7109375" style="69" customWidth="1"/>
    <col min="11" max="11" width="13.85546875" style="139" customWidth="1"/>
    <col min="12" max="12" width="23.7109375" style="139" customWidth="1"/>
    <col min="13" max="13" width="23.5703125" style="139" customWidth="1"/>
    <col min="14" max="14" width="23.85546875" style="139" customWidth="1"/>
    <col min="15" max="16" width="23.5703125" style="139" customWidth="1"/>
    <col min="17" max="17" width="20.28515625" style="140" bestFit="1" customWidth="1"/>
    <col min="18" max="18" width="17.140625" style="140" customWidth="1"/>
    <col min="19" max="19" width="21.42578125" style="69" bestFit="1" customWidth="1"/>
    <col min="20" max="20" width="22.42578125" style="69" bestFit="1" customWidth="1"/>
    <col min="21" max="21" width="16.140625" style="69" bestFit="1" customWidth="1"/>
    <col min="22" max="22" width="16.140625" style="69" customWidth="1"/>
    <col min="23" max="23" width="23.28515625" style="69" customWidth="1"/>
    <col min="24" max="24" width="26.28515625" style="69" bestFit="1" customWidth="1"/>
    <col min="25" max="25" width="22.7109375" style="69" bestFit="1" customWidth="1"/>
    <col min="26" max="26" width="28.7109375" style="69" customWidth="1"/>
    <col min="27" max="27" width="16.85546875" style="69" customWidth="1"/>
    <col min="28" max="28" width="14.140625" style="69" customWidth="1"/>
    <col min="29" max="29" width="11" style="69" customWidth="1"/>
    <col min="30" max="30" width="9.85546875" style="69" customWidth="1"/>
    <col min="31" max="31" width="10.7109375" style="69" customWidth="1"/>
    <col min="32" max="32" width="11.140625" style="69" customWidth="1"/>
    <col min="33" max="33" width="10.85546875" style="67" customWidth="1"/>
    <col min="34" max="16384" width="9.140625" style="68"/>
  </cols>
  <sheetData>
    <row r="1" spans="1:33" s="63" customFormat="1" ht="79.5" customHeight="1" x14ac:dyDescent="0.25">
      <c r="A1" s="57" t="s">
        <v>0</v>
      </c>
      <c r="B1" s="58" t="s">
        <v>1</v>
      </c>
      <c r="C1" s="59" t="s">
        <v>1368</v>
      </c>
      <c r="D1" s="60" t="s">
        <v>2</v>
      </c>
      <c r="E1" s="59" t="s">
        <v>3</v>
      </c>
      <c r="F1" s="59" t="s">
        <v>4</v>
      </c>
      <c r="G1" s="59" t="s">
        <v>5</v>
      </c>
      <c r="H1" s="59" t="s">
        <v>6</v>
      </c>
      <c r="I1" s="40" t="s">
        <v>7</v>
      </c>
      <c r="J1" s="59" t="s">
        <v>8</v>
      </c>
      <c r="K1" s="59" t="s">
        <v>9</v>
      </c>
      <c r="L1" s="59" t="s">
        <v>10</v>
      </c>
      <c r="M1" s="59" t="s">
        <v>11</v>
      </c>
      <c r="N1" s="59" t="s">
        <v>12</v>
      </c>
      <c r="O1" s="59" t="s">
        <v>13</v>
      </c>
      <c r="P1" s="59" t="s">
        <v>14</v>
      </c>
      <c r="Q1" s="39" t="s">
        <v>15</v>
      </c>
      <c r="R1" s="61" t="s">
        <v>16</v>
      </c>
      <c r="S1" s="59" t="s">
        <v>17</v>
      </c>
      <c r="T1" s="59" t="s">
        <v>18</v>
      </c>
      <c r="U1" s="59" t="s">
        <v>19</v>
      </c>
      <c r="V1" s="59" t="s">
        <v>1370</v>
      </c>
      <c r="W1" s="59" t="s">
        <v>1371</v>
      </c>
      <c r="X1" s="59" t="s">
        <v>20</v>
      </c>
      <c r="Y1" s="59" t="s">
        <v>21</v>
      </c>
      <c r="Z1" s="59" t="s">
        <v>22</v>
      </c>
      <c r="AA1" s="39" t="s">
        <v>1372</v>
      </c>
      <c r="AB1" s="39" t="s">
        <v>1373</v>
      </c>
      <c r="AC1" s="39" t="s">
        <v>1374</v>
      </c>
      <c r="AD1" s="39" t="s">
        <v>1375</v>
      </c>
      <c r="AE1" s="39" t="s">
        <v>1376</v>
      </c>
      <c r="AF1" s="40" t="s">
        <v>1377</v>
      </c>
      <c r="AG1" s="62"/>
    </row>
    <row r="2" spans="1:33" ht="13.5" customHeight="1" x14ac:dyDescent="0.25">
      <c r="A2" s="10" t="s">
        <v>23</v>
      </c>
      <c r="B2" s="34" t="s">
        <v>24</v>
      </c>
      <c r="C2" s="10" t="s">
        <v>127</v>
      </c>
      <c r="D2" s="64" t="s">
        <v>129</v>
      </c>
      <c r="E2" s="65" t="s">
        <v>130</v>
      </c>
      <c r="F2" s="65" t="s">
        <v>1309</v>
      </c>
      <c r="G2" s="66" t="s">
        <v>25</v>
      </c>
      <c r="H2" s="66" t="s">
        <v>26</v>
      </c>
      <c r="I2" s="10" t="s">
        <v>27</v>
      </c>
      <c r="J2" s="4">
        <v>7936971184</v>
      </c>
      <c r="K2" s="9">
        <v>1.0999999999999999E-2</v>
      </c>
      <c r="L2" s="9" t="s">
        <v>28</v>
      </c>
      <c r="M2" s="9" t="s">
        <v>28</v>
      </c>
      <c r="N2" s="9">
        <v>5.0000000000000001E-4</v>
      </c>
      <c r="O2" s="9">
        <v>5.4999999999999992E-4</v>
      </c>
      <c r="P2" s="9"/>
      <c r="Q2" s="53">
        <v>95214381</v>
      </c>
      <c r="R2" s="53">
        <v>87325927</v>
      </c>
      <c r="S2" s="10"/>
      <c r="T2" s="10"/>
      <c r="U2" s="5">
        <v>4142061</v>
      </c>
      <c r="V2" s="5">
        <v>3721090</v>
      </c>
      <c r="W2" s="5">
        <v>25303</v>
      </c>
      <c r="X2" s="10"/>
      <c r="Y2" s="10"/>
      <c r="Z2" s="10"/>
      <c r="AA2" s="44">
        <f t="shared" ref="AA2:AA15" si="0">+R2+T2+U2+V2</f>
        <v>95189078</v>
      </c>
      <c r="AB2" s="45">
        <f t="shared" ref="AB2:AB15" si="1">+R2/AA2</f>
        <v>0.91739439896665453</v>
      </c>
      <c r="AC2" s="45">
        <f t="shared" ref="AC2:AC15" si="2">+U2/AA2</f>
        <v>4.3514036347741494E-2</v>
      </c>
      <c r="AD2" s="45">
        <f t="shared" ref="AD2:AD15" si="3">+R2/J2</f>
        <v>1.1002424599454108E-2</v>
      </c>
      <c r="AE2" s="45">
        <f t="shared" ref="AE2:AE15" si="4">+U2/J2</f>
        <v>5.2186922491918679E-4</v>
      </c>
      <c r="AF2" s="46">
        <f t="shared" ref="AF2:AF15" si="5">+AA2/J2+Z2</f>
        <v>1.1993123799150233E-2</v>
      </c>
    </row>
    <row r="3" spans="1:33" ht="13.5" customHeight="1" x14ac:dyDescent="0.25">
      <c r="A3" s="10" t="s">
        <v>29</v>
      </c>
      <c r="B3" s="34" t="s">
        <v>30</v>
      </c>
      <c r="C3" s="10" t="s">
        <v>127</v>
      </c>
      <c r="D3" s="64" t="s">
        <v>129</v>
      </c>
      <c r="E3" s="65" t="s">
        <v>130</v>
      </c>
      <c r="F3" s="65" t="s">
        <v>1309</v>
      </c>
      <c r="G3" s="66" t="s">
        <v>25</v>
      </c>
      <c r="H3" s="66" t="s">
        <v>26</v>
      </c>
      <c r="I3" s="10" t="s">
        <v>27</v>
      </c>
      <c r="J3" s="4">
        <v>4801638</v>
      </c>
      <c r="K3" s="9">
        <v>6.0000000000000001E-3</v>
      </c>
      <c r="L3" s="9" t="s">
        <v>28</v>
      </c>
      <c r="M3" s="9" t="s">
        <v>28</v>
      </c>
      <c r="N3" s="9">
        <v>5.0000000000000001E-4</v>
      </c>
      <c r="O3" s="9">
        <v>5.4999999999999992E-4</v>
      </c>
      <c r="P3" s="9"/>
      <c r="Q3" s="53">
        <v>28838</v>
      </c>
      <c r="R3" s="53">
        <v>28838</v>
      </c>
      <c r="S3" s="10"/>
      <c r="T3" s="10"/>
      <c r="U3" s="5"/>
      <c r="V3" s="5">
        <v>0</v>
      </c>
      <c r="W3" s="5">
        <v>0</v>
      </c>
      <c r="X3" s="10"/>
      <c r="Y3" s="10"/>
      <c r="Z3" s="10"/>
      <c r="AA3" s="44">
        <f t="shared" si="0"/>
        <v>28838</v>
      </c>
      <c r="AB3" s="45">
        <f t="shared" si="1"/>
        <v>1</v>
      </c>
      <c r="AC3" s="45">
        <f t="shared" si="2"/>
        <v>0</v>
      </c>
      <c r="AD3" s="45">
        <f t="shared" si="3"/>
        <v>6.0058671644967823E-3</v>
      </c>
      <c r="AE3" s="45">
        <f t="shared" si="4"/>
        <v>0</v>
      </c>
      <c r="AF3" s="46">
        <f t="shared" si="5"/>
        <v>6.0058671644967823E-3</v>
      </c>
    </row>
    <row r="4" spans="1:33" ht="13.5" customHeight="1" x14ac:dyDescent="0.25">
      <c r="A4" s="10" t="s">
        <v>31</v>
      </c>
      <c r="B4" s="34" t="s">
        <v>32</v>
      </c>
      <c r="C4" s="10" t="s">
        <v>127</v>
      </c>
      <c r="D4" s="64" t="s">
        <v>129</v>
      </c>
      <c r="E4" s="65" t="s">
        <v>130</v>
      </c>
      <c r="F4" s="65" t="s">
        <v>1309</v>
      </c>
      <c r="G4" s="66" t="s">
        <v>33</v>
      </c>
      <c r="H4" s="66" t="s">
        <v>26</v>
      </c>
      <c r="I4" s="10" t="s">
        <v>27</v>
      </c>
      <c r="J4" s="4">
        <v>4093265500</v>
      </c>
      <c r="K4" s="9">
        <v>8.9999999999999993E-3</v>
      </c>
      <c r="L4" s="9" t="s">
        <v>28</v>
      </c>
      <c r="M4" s="9" t="s">
        <v>28</v>
      </c>
      <c r="N4" s="9">
        <v>5.0000000000000001E-4</v>
      </c>
      <c r="O4" s="9">
        <v>5.4999999999999992E-4</v>
      </c>
      <c r="P4" s="9"/>
      <c r="Q4" s="53">
        <v>43591109</v>
      </c>
      <c r="R4" s="53">
        <v>36841251</v>
      </c>
      <c r="S4" s="10"/>
      <c r="T4" s="10"/>
      <c r="U4" s="5">
        <v>3167855</v>
      </c>
      <c r="V4" s="5">
        <v>3562439</v>
      </c>
      <c r="W4" s="5">
        <v>19564</v>
      </c>
      <c r="X4" s="10"/>
      <c r="Y4" s="10"/>
      <c r="Z4" s="10"/>
      <c r="AA4" s="44">
        <f t="shared" si="0"/>
        <v>43571545</v>
      </c>
      <c r="AB4" s="45">
        <f t="shared" si="1"/>
        <v>0.84553464881724993</v>
      </c>
      <c r="AC4" s="45">
        <f t="shared" si="2"/>
        <v>7.2704674576033509E-2</v>
      </c>
      <c r="AD4" s="45">
        <f t="shared" si="3"/>
        <v>9.0004547713799649E-3</v>
      </c>
      <c r="AE4" s="45">
        <f t="shared" si="4"/>
        <v>7.739187697450849E-4</v>
      </c>
      <c r="AF4" s="46">
        <f t="shared" si="5"/>
        <v>1.0644690651021782E-2</v>
      </c>
    </row>
    <row r="5" spans="1:33" ht="13.5" customHeight="1" x14ac:dyDescent="0.25">
      <c r="A5" s="10" t="s">
        <v>34</v>
      </c>
      <c r="B5" s="34" t="s">
        <v>35</v>
      </c>
      <c r="C5" s="10" t="s">
        <v>127</v>
      </c>
      <c r="D5" s="64" t="s">
        <v>129</v>
      </c>
      <c r="E5" s="65" t="s">
        <v>130</v>
      </c>
      <c r="F5" s="65" t="s">
        <v>1309</v>
      </c>
      <c r="G5" s="66" t="s">
        <v>33</v>
      </c>
      <c r="H5" s="66" t="s">
        <v>26</v>
      </c>
      <c r="I5" s="10" t="s">
        <v>27</v>
      </c>
      <c r="J5" s="4">
        <v>1909873156</v>
      </c>
      <c r="K5" s="9">
        <v>5.0000000000000001E-3</v>
      </c>
      <c r="L5" s="9" t="s">
        <v>28</v>
      </c>
      <c r="M5" s="9" t="s">
        <v>28</v>
      </c>
      <c r="N5" s="9">
        <v>5.0000000000000001E-4</v>
      </c>
      <c r="O5" s="9">
        <v>5.4999999999999992E-4</v>
      </c>
      <c r="P5" s="9"/>
      <c r="Q5" s="53">
        <v>9551218</v>
      </c>
      <c r="R5" s="53">
        <v>9551218</v>
      </c>
      <c r="S5" s="10"/>
      <c r="T5" s="10"/>
      <c r="U5" s="5"/>
      <c r="V5" s="5">
        <v>0</v>
      </c>
      <c r="W5" s="5">
        <v>0</v>
      </c>
      <c r="X5" s="10"/>
      <c r="Y5" s="10"/>
      <c r="Z5" s="10"/>
      <c r="AA5" s="44">
        <f t="shared" si="0"/>
        <v>9551218</v>
      </c>
      <c r="AB5" s="45">
        <f t="shared" si="1"/>
        <v>1</v>
      </c>
      <c r="AC5" s="45">
        <f t="shared" si="2"/>
        <v>0</v>
      </c>
      <c r="AD5" s="45">
        <f t="shared" si="3"/>
        <v>5.0009698130968443E-3</v>
      </c>
      <c r="AE5" s="45">
        <f t="shared" si="4"/>
        <v>0</v>
      </c>
      <c r="AF5" s="46">
        <f t="shared" si="5"/>
        <v>5.0009698130968443E-3</v>
      </c>
    </row>
    <row r="6" spans="1:33" ht="13.5" customHeight="1" x14ac:dyDescent="0.25">
      <c r="A6" s="69" t="s">
        <v>36</v>
      </c>
      <c r="B6" s="34" t="s">
        <v>37</v>
      </c>
      <c r="C6" s="10" t="s">
        <v>127</v>
      </c>
      <c r="D6" s="64" t="s">
        <v>129</v>
      </c>
      <c r="E6" s="65" t="s">
        <v>130</v>
      </c>
      <c r="F6" s="65" t="s">
        <v>1309</v>
      </c>
      <c r="G6" s="66" t="s">
        <v>827</v>
      </c>
      <c r="H6" s="66" t="s">
        <v>26</v>
      </c>
      <c r="I6" s="10" t="s">
        <v>27</v>
      </c>
      <c r="J6" s="4">
        <v>4770146109</v>
      </c>
      <c r="K6" s="21">
        <v>5.0000000000000001E-3</v>
      </c>
      <c r="L6" s="9" t="s">
        <v>28</v>
      </c>
      <c r="M6" s="9" t="s">
        <v>28</v>
      </c>
      <c r="N6" s="21">
        <v>3.2499999999999999E-4</v>
      </c>
      <c r="O6" s="21">
        <v>5.4999999999999992E-4</v>
      </c>
      <c r="P6" s="9"/>
      <c r="Q6" s="53">
        <v>29318958</v>
      </c>
      <c r="R6" s="53">
        <v>23850559</v>
      </c>
      <c r="S6" s="10"/>
      <c r="T6" s="10"/>
      <c r="U6" s="5">
        <v>2458618</v>
      </c>
      <c r="V6" s="5">
        <v>2991517</v>
      </c>
      <c r="W6" s="5">
        <v>18264</v>
      </c>
      <c r="X6" s="10"/>
      <c r="Y6" s="10"/>
      <c r="Z6" s="10"/>
      <c r="AA6" s="44">
        <f t="shared" si="0"/>
        <v>29300694</v>
      </c>
      <c r="AB6" s="45">
        <f t="shared" si="1"/>
        <v>0.81399297231662837</v>
      </c>
      <c r="AC6" s="45">
        <f t="shared" si="2"/>
        <v>8.3909889642886953E-2</v>
      </c>
      <c r="AD6" s="45">
        <f t="shared" si="3"/>
        <v>4.9999640377891832E-3</v>
      </c>
      <c r="AE6" s="45">
        <f t="shared" si="4"/>
        <v>5.1541775530968329E-4</v>
      </c>
      <c r="AF6" s="46">
        <f t="shared" si="5"/>
        <v>6.1425149943976276E-3</v>
      </c>
    </row>
    <row r="7" spans="1:33" ht="13.5" customHeight="1" x14ac:dyDescent="0.25">
      <c r="A7" s="10" t="s">
        <v>38</v>
      </c>
      <c r="B7" s="34" t="s">
        <v>39</v>
      </c>
      <c r="C7" s="10" t="s">
        <v>127</v>
      </c>
      <c r="D7" s="64" t="s">
        <v>129</v>
      </c>
      <c r="E7" s="65" t="s">
        <v>130</v>
      </c>
      <c r="F7" s="65" t="s">
        <v>133</v>
      </c>
      <c r="G7" s="66" t="s">
        <v>40</v>
      </c>
      <c r="H7" s="66" t="s">
        <v>41</v>
      </c>
      <c r="I7" s="10" t="s">
        <v>27</v>
      </c>
      <c r="J7" s="4">
        <v>1854748947.3543308</v>
      </c>
      <c r="K7" s="9">
        <v>1.7500000000000002E-2</v>
      </c>
      <c r="L7" s="9" t="s">
        <v>28</v>
      </c>
      <c r="M7" s="9" t="s">
        <v>28</v>
      </c>
      <c r="N7" s="9">
        <v>5.0000000000000001E-4</v>
      </c>
      <c r="O7" s="9">
        <v>5.4999999999999992E-4</v>
      </c>
      <c r="P7" s="9"/>
      <c r="Q7" s="53">
        <v>36335561.899824999</v>
      </c>
      <c r="R7" s="53">
        <v>32483109.709825002</v>
      </c>
      <c r="S7" s="10"/>
      <c r="T7" s="10"/>
      <c r="U7" s="5">
        <v>962126</v>
      </c>
      <c r="V7" s="5">
        <v>2716526</v>
      </c>
      <c r="W7" s="5">
        <v>173800.19</v>
      </c>
      <c r="X7" s="10"/>
      <c r="Y7" s="10"/>
      <c r="Z7" s="20">
        <v>2.0999999999999999E-3</v>
      </c>
      <c r="AA7" s="44">
        <f t="shared" si="0"/>
        <v>36161761.709825002</v>
      </c>
      <c r="AB7" s="45">
        <f t="shared" si="1"/>
        <v>0.89827232341391916</v>
      </c>
      <c r="AC7" s="45">
        <f t="shared" si="2"/>
        <v>2.6606170565484213E-2</v>
      </c>
      <c r="AD7" s="45">
        <f t="shared" si="3"/>
        <v>1.7513480601328756E-2</v>
      </c>
      <c r="AE7" s="45">
        <f t="shared" si="4"/>
        <v>5.1873651222307212E-4</v>
      </c>
      <c r="AF7" s="46">
        <f t="shared" si="5"/>
        <v>2.1596849835880602E-2</v>
      </c>
    </row>
    <row r="8" spans="1:33" ht="13.5" customHeight="1" x14ac:dyDescent="0.25">
      <c r="A8" s="10" t="s">
        <v>42</v>
      </c>
      <c r="B8" s="34" t="s">
        <v>43</v>
      </c>
      <c r="C8" s="10" t="s">
        <v>127</v>
      </c>
      <c r="D8" s="64" t="s">
        <v>129</v>
      </c>
      <c r="E8" s="65" t="s">
        <v>130</v>
      </c>
      <c r="F8" s="65" t="s">
        <v>133</v>
      </c>
      <c r="G8" s="66" t="s">
        <v>40</v>
      </c>
      <c r="H8" s="66" t="s">
        <v>41</v>
      </c>
      <c r="I8" s="10" t="s">
        <v>27</v>
      </c>
      <c r="J8" s="4">
        <v>259383518</v>
      </c>
      <c r="K8" s="9">
        <v>0.01</v>
      </c>
      <c r="L8" s="9" t="s">
        <v>28</v>
      </c>
      <c r="M8" s="9" t="s">
        <v>28</v>
      </c>
      <c r="N8" s="9">
        <v>5.0000000000000001E-4</v>
      </c>
      <c r="O8" s="9">
        <v>5.4999999999999992E-4</v>
      </c>
      <c r="P8" s="9"/>
      <c r="Q8" s="53">
        <v>2584838.5857230001</v>
      </c>
      <c r="R8" s="53">
        <v>2584838.5857230001</v>
      </c>
      <c r="S8" s="10"/>
      <c r="T8" s="10"/>
      <c r="U8" s="5"/>
      <c r="V8" s="5">
        <v>0</v>
      </c>
      <c r="W8" s="5">
        <v>0</v>
      </c>
      <c r="X8" s="10"/>
      <c r="Y8" s="10"/>
      <c r="Z8" s="20">
        <v>2.0999999999999999E-3</v>
      </c>
      <c r="AA8" s="44">
        <f t="shared" si="0"/>
        <v>2584838.5857230001</v>
      </c>
      <c r="AB8" s="45">
        <f t="shared" si="1"/>
        <v>1</v>
      </c>
      <c r="AC8" s="45">
        <f t="shared" si="2"/>
        <v>0</v>
      </c>
      <c r="AD8" s="45">
        <f t="shared" si="3"/>
        <v>9.9653154743741274E-3</v>
      </c>
      <c r="AE8" s="45">
        <f t="shared" si="4"/>
        <v>0</v>
      </c>
      <c r="AF8" s="46">
        <f t="shared" si="5"/>
        <v>1.2065315474374127E-2</v>
      </c>
    </row>
    <row r="9" spans="1:33" ht="13.5" customHeight="1" x14ac:dyDescent="0.25">
      <c r="A9" s="10" t="s">
        <v>44</v>
      </c>
      <c r="B9" s="34" t="s">
        <v>45</v>
      </c>
      <c r="C9" s="10" t="s">
        <v>127</v>
      </c>
      <c r="D9" s="64" t="s">
        <v>129</v>
      </c>
      <c r="E9" s="65" t="s">
        <v>130</v>
      </c>
      <c r="F9" s="65" t="s">
        <v>133</v>
      </c>
      <c r="G9" s="66" t="s">
        <v>25</v>
      </c>
      <c r="H9" s="66" t="s">
        <v>41</v>
      </c>
      <c r="I9" s="10" t="s">
        <v>27</v>
      </c>
      <c r="J9" s="4">
        <v>6816091365</v>
      </c>
      <c r="K9" s="9">
        <v>1.4999999999999999E-2</v>
      </c>
      <c r="L9" s="9" t="s">
        <v>28</v>
      </c>
      <c r="M9" s="9" t="s">
        <v>28</v>
      </c>
      <c r="N9" s="9">
        <v>5.0000000000000001E-4</v>
      </c>
      <c r="O9" s="9">
        <v>5.4999999999999992E-4</v>
      </c>
      <c r="P9" s="9"/>
      <c r="Q9" s="53">
        <v>109478652.45999999</v>
      </c>
      <c r="R9" s="53">
        <v>102229339</v>
      </c>
      <c r="S9" s="10"/>
      <c r="T9" s="10"/>
      <c r="U9" s="5">
        <v>3100960</v>
      </c>
      <c r="V9" s="5">
        <v>3947590</v>
      </c>
      <c r="W9" s="5">
        <v>200763.46</v>
      </c>
      <c r="X9" s="10"/>
      <c r="Y9" s="10"/>
      <c r="Z9" s="20">
        <v>2.3999999999999998E-3</v>
      </c>
      <c r="AA9" s="44">
        <f t="shared" si="0"/>
        <v>109277889</v>
      </c>
      <c r="AB9" s="45">
        <f t="shared" si="1"/>
        <v>0.93549884551668083</v>
      </c>
      <c r="AC9" s="45">
        <f t="shared" si="2"/>
        <v>2.8376829277878896E-2</v>
      </c>
      <c r="AD9" s="45">
        <f t="shared" si="3"/>
        <v>1.4998234842469722E-2</v>
      </c>
      <c r="AE9" s="45">
        <f t="shared" si="4"/>
        <v>4.5494695331156258E-4</v>
      </c>
      <c r="AF9" s="46">
        <f t="shared" si="5"/>
        <v>1.8432339232002062E-2</v>
      </c>
    </row>
    <row r="10" spans="1:33" ht="13.5" customHeight="1" x14ac:dyDescent="0.25">
      <c r="A10" s="10" t="s">
        <v>46</v>
      </c>
      <c r="B10" s="34" t="s">
        <v>47</v>
      </c>
      <c r="C10" s="10" t="s">
        <v>127</v>
      </c>
      <c r="D10" s="64" t="s">
        <v>129</v>
      </c>
      <c r="E10" s="65" t="s">
        <v>130</v>
      </c>
      <c r="F10" s="65" t="s">
        <v>133</v>
      </c>
      <c r="G10" s="66" t="s">
        <v>25</v>
      </c>
      <c r="H10" s="66" t="s">
        <v>41</v>
      </c>
      <c r="I10" s="10" t="s">
        <v>27</v>
      </c>
      <c r="J10" s="4">
        <v>909488541</v>
      </c>
      <c r="K10" s="9">
        <v>1.7500000000000002E-2</v>
      </c>
      <c r="L10" s="9" t="s">
        <v>28</v>
      </c>
      <c r="M10" s="9" t="s">
        <v>28</v>
      </c>
      <c r="N10" s="9">
        <v>5.0000000000000001E-4</v>
      </c>
      <c r="O10" s="9">
        <v>5.4999999999999992E-4</v>
      </c>
      <c r="P10" s="9"/>
      <c r="Q10" s="53">
        <v>18621340.48</v>
      </c>
      <c r="R10" s="53">
        <v>15916547</v>
      </c>
      <c r="S10" s="10"/>
      <c r="T10" s="10"/>
      <c r="U10" s="5">
        <v>436570</v>
      </c>
      <c r="V10" s="5">
        <v>1985110</v>
      </c>
      <c r="W10" s="5">
        <v>283113.48</v>
      </c>
      <c r="X10" s="10"/>
      <c r="Y10" s="10"/>
      <c r="Z10" s="20">
        <v>1.6999999999999999E-3</v>
      </c>
      <c r="AA10" s="44">
        <f t="shared" si="0"/>
        <v>18338227</v>
      </c>
      <c r="AB10" s="45">
        <f t="shared" si="1"/>
        <v>0.8679436130875684</v>
      </c>
      <c r="AC10" s="45">
        <f t="shared" si="2"/>
        <v>2.3806554472250781E-2</v>
      </c>
      <c r="AD10" s="45">
        <f t="shared" si="3"/>
        <v>1.7500547046474552E-2</v>
      </c>
      <c r="AE10" s="45">
        <f t="shared" si="4"/>
        <v>4.8001704289752013E-4</v>
      </c>
      <c r="AF10" s="46">
        <f t="shared" si="5"/>
        <v>2.1863230401822073E-2</v>
      </c>
    </row>
    <row r="11" spans="1:33" ht="13.5" customHeight="1" x14ac:dyDescent="0.25">
      <c r="A11" s="10" t="s">
        <v>48</v>
      </c>
      <c r="B11" s="34" t="s">
        <v>49</v>
      </c>
      <c r="C11" s="10" t="s">
        <v>127</v>
      </c>
      <c r="D11" s="64" t="s">
        <v>129</v>
      </c>
      <c r="E11" s="65" t="s">
        <v>130</v>
      </c>
      <c r="F11" s="65" t="s">
        <v>133</v>
      </c>
      <c r="G11" s="66" t="s">
        <v>50</v>
      </c>
      <c r="H11" s="66" t="s">
        <v>41</v>
      </c>
      <c r="I11" s="10" t="s">
        <v>27</v>
      </c>
      <c r="J11" s="4">
        <v>525238913</v>
      </c>
      <c r="K11" s="9">
        <v>1.9199999999999998E-2</v>
      </c>
      <c r="L11" s="9" t="s">
        <v>28</v>
      </c>
      <c r="M11" s="9" t="s">
        <v>28</v>
      </c>
      <c r="N11" s="9">
        <v>5.0000000000000001E-4</v>
      </c>
      <c r="O11" s="9">
        <v>5.4999999999999992E-4</v>
      </c>
      <c r="P11" s="9"/>
      <c r="Q11" s="53">
        <v>11928839.27</v>
      </c>
      <c r="R11" s="53">
        <v>10081263</v>
      </c>
      <c r="S11" s="10"/>
      <c r="T11" s="10"/>
      <c r="U11" s="5">
        <v>252908</v>
      </c>
      <c r="V11" s="5">
        <v>1424282</v>
      </c>
      <c r="W11" s="5">
        <v>170386.27</v>
      </c>
      <c r="X11" s="10"/>
      <c r="Y11" s="10"/>
      <c r="Z11" s="20">
        <v>3.0000000000000001E-3</v>
      </c>
      <c r="AA11" s="44">
        <f t="shared" si="0"/>
        <v>11758453</v>
      </c>
      <c r="AB11" s="45">
        <f t="shared" si="1"/>
        <v>0.85736303916850287</v>
      </c>
      <c r="AC11" s="45">
        <f t="shared" si="2"/>
        <v>2.1508611719585902E-2</v>
      </c>
      <c r="AD11" s="45">
        <f t="shared" si="3"/>
        <v>1.9193671204631405E-2</v>
      </c>
      <c r="AE11" s="45">
        <f t="shared" si="4"/>
        <v>4.8151040172455769E-4</v>
      </c>
      <c r="AF11" s="46">
        <f t="shared" si="5"/>
        <v>2.5386865689062149E-2</v>
      </c>
    </row>
    <row r="12" spans="1:33" ht="13.5" customHeight="1" x14ac:dyDescent="0.25">
      <c r="A12" s="10" t="s">
        <v>51</v>
      </c>
      <c r="B12" s="34" t="s">
        <v>52</v>
      </c>
      <c r="C12" s="10" t="s">
        <v>127</v>
      </c>
      <c r="D12" s="64" t="s">
        <v>129</v>
      </c>
      <c r="E12" s="65" t="s">
        <v>130</v>
      </c>
      <c r="F12" s="65" t="s">
        <v>133</v>
      </c>
      <c r="G12" s="66" t="s">
        <v>53</v>
      </c>
      <c r="H12" s="66" t="s">
        <v>26</v>
      </c>
      <c r="I12" s="10" t="s">
        <v>27</v>
      </c>
      <c r="J12" s="4">
        <v>38249358</v>
      </c>
      <c r="K12" s="9">
        <v>1.8E-3</v>
      </c>
      <c r="L12" s="9" t="s">
        <v>28</v>
      </c>
      <c r="M12" s="9" t="s">
        <v>28</v>
      </c>
      <c r="N12" s="9">
        <v>8.0000000000000004E-4</v>
      </c>
      <c r="O12" s="9">
        <v>2.5000000000000001E-4</v>
      </c>
      <c r="P12" s="9"/>
      <c r="Q12" s="53">
        <v>904166</v>
      </c>
      <c r="R12" s="56">
        <v>0</v>
      </c>
      <c r="S12" s="10"/>
      <c r="T12" s="10"/>
      <c r="U12" s="5">
        <v>30617</v>
      </c>
      <c r="V12" s="5">
        <v>844759</v>
      </c>
      <c r="W12" s="5">
        <v>28790</v>
      </c>
      <c r="X12" s="10"/>
      <c r="Y12" s="10"/>
      <c r="Z12" s="10"/>
      <c r="AA12" s="44">
        <f t="shared" si="0"/>
        <v>875376</v>
      </c>
      <c r="AB12" s="45">
        <f t="shared" si="1"/>
        <v>0</v>
      </c>
      <c r="AC12" s="45">
        <f t="shared" si="2"/>
        <v>3.4975827530112774E-2</v>
      </c>
      <c r="AD12" s="45">
        <f t="shared" si="3"/>
        <v>0</v>
      </c>
      <c r="AE12" s="45">
        <f t="shared" si="4"/>
        <v>8.0045787958061936E-4</v>
      </c>
      <c r="AF12" s="46">
        <f t="shared" si="5"/>
        <v>2.2886031185150871E-2</v>
      </c>
    </row>
    <row r="13" spans="1:33" ht="13.5" customHeight="1" x14ac:dyDescent="0.25">
      <c r="A13" s="10" t="s">
        <v>54</v>
      </c>
      <c r="B13" s="34" t="s">
        <v>55</v>
      </c>
      <c r="C13" s="10" t="s">
        <v>127</v>
      </c>
      <c r="D13" s="64" t="s">
        <v>129</v>
      </c>
      <c r="E13" s="65" t="s">
        <v>130</v>
      </c>
      <c r="F13" s="65" t="s">
        <v>133</v>
      </c>
      <c r="G13" s="66" t="s">
        <v>53</v>
      </c>
      <c r="H13" s="66" t="s">
        <v>41</v>
      </c>
      <c r="I13" s="10" t="s">
        <v>27</v>
      </c>
      <c r="J13" s="4">
        <v>2330474880</v>
      </c>
      <c r="K13" s="9">
        <v>8.5000000000000006E-3</v>
      </c>
      <c r="L13" s="9" t="s">
        <v>28</v>
      </c>
      <c r="M13" s="9" t="s">
        <v>28</v>
      </c>
      <c r="N13" s="9">
        <v>1E-3</v>
      </c>
      <c r="O13" s="9">
        <v>2.5000000000000001E-4</v>
      </c>
      <c r="P13" s="9"/>
      <c r="Q13" s="53">
        <v>23839736.899999999</v>
      </c>
      <c r="R13" s="53">
        <v>19761072</v>
      </c>
      <c r="S13" s="10"/>
      <c r="T13" s="10"/>
      <c r="U13" s="5">
        <v>2517511</v>
      </c>
      <c r="V13" s="5">
        <v>1417409</v>
      </c>
      <c r="W13" s="5">
        <v>143744.9</v>
      </c>
      <c r="X13" s="10"/>
      <c r="Y13" s="10"/>
      <c r="Z13" s="10"/>
      <c r="AA13" s="44">
        <f t="shared" si="0"/>
        <v>23695992</v>
      </c>
      <c r="AB13" s="45">
        <f t="shared" si="1"/>
        <v>0.83394153745494171</v>
      </c>
      <c r="AC13" s="45">
        <f t="shared" si="2"/>
        <v>0.10624205983864275</v>
      </c>
      <c r="AD13" s="45">
        <f t="shared" si="3"/>
        <v>8.4794185809889521E-3</v>
      </c>
      <c r="AE13" s="45">
        <f t="shared" si="4"/>
        <v>1.0802566556735423E-3</v>
      </c>
      <c r="AF13" s="46">
        <f t="shared" si="5"/>
        <v>1.0167881320394237E-2</v>
      </c>
    </row>
    <row r="14" spans="1:33" ht="13.5" customHeight="1" x14ac:dyDescent="0.25">
      <c r="A14" s="10" t="s">
        <v>56</v>
      </c>
      <c r="B14" s="34" t="s">
        <v>57</v>
      </c>
      <c r="C14" s="10" t="s">
        <v>127</v>
      </c>
      <c r="D14" s="64" t="s">
        <v>129</v>
      </c>
      <c r="E14" s="65" t="s">
        <v>130</v>
      </c>
      <c r="F14" s="65" t="s">
        <v>133</v>
      </c>
      <c r="G14" s="66" t="s">
        <v>53</v>
      </c>
      <c r="H14" s="66" t="s">
        <v>41</v>
      </c>
      <c r="I14" s="10" t="s">
        <v>58</v>
      </c>
      <c r="J14" s="4">
        <v>1490249.158064516</v>
      </c>
      <c r="K14" s="9">
        <v>0.01</v>
      </c>
      <c r="L14" s="9" t="s">
        <v>28</v>
      </c>
      <c r="M14" s="9" t="s">
        <v>28</v>
      </c>
      <c r="N14" s="9">
        <v>8.0000000000000004E-4</v>
      </c>
      <c r="O14" s="9">
        <v>2.5000000000000001E-4</v>
      </c>
      <c r="P14" s="9"/>
      <c r="Q14" s="53">
        <v>21213.918773000001</v>
      </c>
      <c r="R14" s="53">
        <v>14857.038773</v>
      </c>
      <c r="S14" s="10"/>
      <c r="T14" s="10"/>
      <c r="U14" s="5">
        <v>1696.05</v>
      </c>
      <c r="V14" s="5">
        <v>4198</v>
      </c>
      <c r="W14" s="5">
        <v>462.83</v>
      </c>
      <c r="X14" s="10"/>
      <c r="Y14" s="10"/>
      <c r="Z14" s="10"/>
      <c r="AA14" s="44">
        <f t="shared" si="0"/>
        <v>20751.088772999999</v>
      </c>
      <c r="AB14" s="45">
        <f t="shared" si="1"/>
        <v>0.71596430122408983</v>
      </c>
      <c r="AC14" s="45">
        <f t="shared" si="2"/>
        <v>8.1733060783142741E-2</v>
      </c>
      <c r="AD14" s="45">
        <f t="shared" si="3"/>
        <v>9.9694998602084823E-3</v>
      </c>
      <c r="AE14" s="45">
        <f t="shared" si="4"/>
        <v>1.1380982776080014E-3</v>
      </c>
      <c r="AF14" s="46">
        <f t="shared" si="5"/>
        <v>1.3924576746582963E-2</v>
      </c>
    </row>
    <row r="15" spans="1:33" ht="13.5" customHeight="1" x14ac:dyDescent="0.25">
      <c r="A15" s="10" t="s">
        <v>59</v>
      </c>
      <c r="B15" s="34" t="s">
        <v>60</v>
      </c>
      <c r="C15" s="10" t="s">
        <v>127</v>
      </c>
      <c r="D15" s="64" t="s">
        <v>129</v>
      </c>
      <c r="E15" s="65" t="s">
        <v>130</v>
      </c>
      <c r="F15" s="65" t="s">
        <v>133</v>
      </c>
      <c r="G15" s="66" t="s">
        <v>53</v>
      </c>
      <c r="H15" s="66" t="s">
        <v>41</v>
      </c>
      <c r="I15" s="10" t="s">
        <v>58</v>
      </c>
      <c r="J15" s="4">
        <v>314370.99677419354</v>
      </c>
      <c r="K15" s="9">
        <v>1E-3</v>
      </c>
      <c r="L15" s="9" t="s">
        <v>28</v>
      </c>
      <c r="M15" s="9" t="s">
        <v>28</v>
      </c>
      <c r="N15" s="9">
        <v>8.0000000000000004E-4</v>
      </c>
      <c r="O15" s="9">
        <v>2.5000000000000001E-4</v>
      </c>
      <c r="P15" s="9"/>
      <c r="Q15" s="53">
        <v>313.41730800000005</v>
      </c>
      <c r="R15" s="53">
        <v>313.41730800000005</v>
      </c>
      <c r="S15" s="10"/>
      <c r="T15" s="10"/>
      <c r="U15" s="5"/>
      <c r="V15" s="5">
        <v>0</v>
      </c>
      <c r="W15" s="5">
        <v>0</v>
      </c>
      <c r="X15" s="10"/>
      <c r="Y15" s="10"/>
      <c r="Z15" s="10"/>
      <c r="AA15" s="44">
        <f t="shared" si="0"/>
        <v>313.41730800000005</v>
      </c>
      <c r="AB15" s="45">
        <f t="shared" si="1"/>
        <v>1</v>
      </c>
      <c r="AC15" s="45">
        <f t="shared" si="2"/>
        <v>0</v>
      </c>
      <c r="AD15" s="45">
        <f t="shared" si="3"/>
        <v>9.9696635890721662E-4</v>
      </c>
      <c r="AE15" s="45">
        <f t="shared" si="4"/>
        <v>0</v>
      </c>
      <c r="AF15" s="46">
        <f t="shared" si="5"/>
        <v>9.9696635890721662E-4</v>
      </c>
    </row>
    <row r="16" spans="1:33" ht="13.5" customHeight="1" x14ac:dyDescent="0.25">
      <c r="A16" s="70" t="s">
        <v>61</v>
      </c>
      <c r="B16" s="71" t="s">
        <v>62</v>
      </c>
      <c r="C16" s="10" t="s">
        <v>128</v>
      </c>
      <c r="D16" s="64" t="s">
        <v>129</v>
      </c>
      <c r="E16" s="72" t="s">
        <v>130</v>
      </c>
      <c r="F16" s="65" t="s">
        <v>1309</v>
      </c>
      <c r="G16" s="72" t="s">
        <v>64</v>
      </c>
      <c r="H16" s="66" t="s">
        <v>26</v>
      </c>
      <c r="I16" s="10" t="s">
        <v>27</v>
      </c>
      <c r="J16" s="4">
        <v>130048069</v>
      </c>
      <c r="K16" s="73" t="s">
        <v>66</v>
      </c>
      <c r="L16" s="3" t="s">
        <v>67</v>
      </c>
      <c r="M16" s="9" t="s">
        <v>68</v>
      </c>
      <c r="N16" s="3" t="s">
        <v>69</v>
      </c>
      <c r="O16" s="9">
        <v>1.2999999999999999E-2</v>
      </c>
      <c r="P16" s="38" t="s">
        <v>70</v>
      </c>
      <c r="Q16" s="56">
        <v>13325708</v>
      </c>
      <c r="R16" s="56">
        <v>9000000</v>
      </c>
      <c r="S16" s="74">
        <v>0</v>
      </c>
      <c r="T16" s="74">
        <v>1003433</v>
      </c>
      <c r="U16" s="74">
        <v>1259180</v>
      </c>
      <c r="V16" s="5">
        <v>769612</v>
      </c>
      <c r="W16" s="5">
        <v>1293483</v>
      </c>
      <c r="X16" s="74"/>
      <c r="Y16" s="74"/>
      <c r="Z16" s="10"/>
      <c r="AA16" s="44">
        <f t="shared" ref="AA16:AA30" si="6">+R16+T16+U16+V16</f>
        <v>12032225</v>
      </c>
      <c r="AB16" s="45">
        <f t="shared" ref="AB16:AB30" si="7">+R16/AA16</f>
        <v>0.74799133161156806</v>
      </c>
      <c r="AC16" s="45">
        <f t="shared" ref="AC16:AC30" si="8">+U16/AA16</f>
        <v>0.10465063610429493</v>
      </c>
      <c r="AD16" s="45">
        <f t="shared" ref="AD16:AD30" si="9">+R16/J16</f>
        <v>6.920517981701059E-2</v>
      </c>
      <c r="AE16" s="45">
        <f t="shared" ref="AE16:AE30" si="10">+U16/J16</f>
        <v>9.6824198135537099E-3</v>
      </c>
      <c r="AF16" s="46">
        <f t="shared" ref="AF16:AF30" si="11">+AA16/J16+Z16</f>
        <v>9.2521366080414461E-2</v>
      </c>
    </row>
    <row r="17" spans="1:33" ht="13.5" customHeight="1" x14ac:dyDescent="0.25">
      <c r="A17" s="70" t="s">
        <v>71</v>
      </c>
      <c r="B17" s="71" t="s">
        <v>72</v>
      </c>
      <c r="C17" s="10" t="s">
        <v>128</v>
      </c>
      <c r="D17" s="64" t="s">
        <v>129</v>
      </c>
      <c r="E17" s="72" t="s">
        <v>130</v>
      </c>
      <c r="F17" s="65" t="s">
        <v>1309</v>
      </c>
      <c r="G17" s="72" t="s">
        <v>64</v>
      </c>
      <c r="H17" s="66" t="s">
        <v>26</v>
      </c>
      <c r="I17" s="10" t="s">
        <v>27</v>
      </c>
      <c r="J17" s="4">
        <v>1372562704</v>
      </c>
      <c r="K17" s="9" t="s">
        <v>73</v>
      </c>
      <c r="L17" s="3" t="s">
        <v>67</v>
      </c>
      <c r="M17" s="9" t="s">
        <v>68</v>
      </c>
      <c r="N17" s="9" t="s">
        <v>74</v>
      </c>
      <c r="O17" s="9">
        <v>1.2999999999999999E-2</v>
      </c>
      <c r="P17" s="38" t="s">
        <v>70</v>
      </c>
      <c r="Q17" s="56">
        <v>54255445.030000001</v>
      </c>
      <c r="R17" s="56">
        <v>8975344</v>
      </c>
      <c r="S17" s="74">
        <v>6059151</v>
      </c>
      <c r="T17" s="74">
        <v>17756021</v>
      </c>
      <c r="U17" s="74">
        <v>6042445</v>
      </c>
      <c r="V17" s="5">
        <v>5051468.49</v>
      </c>
      <c r="W17" s="5">
        <v>10371015.540000001</v>
      </c>
      <c r="X17" s="74"/>
      <c r="Y17" s="74"/>
      <c r="Z17" s="10"/>
      <c r="AA17" s="44">
        <f t="shared" si="6"/>
        <v>37825278.490000002</v>
      </c>
      <c r="AB17" s="45">
        <f t="shared" si="7"/>
        <v>0.23728428073233729</v>
      </c>
      <c r="AC17" s="45">
        <f t="shared" si="8"/>
        <v>0.15974621314678389</v>
      </c>
      <c r="AD17" s="45">
        <f t="shared" si="9"/>
        <v>6.5391140046597096E-3</v>
      </c>
      <c r="AE17" s="45">
        <f t="shared" si="10"/>
        <v>4.402308894443048E-3</v>
      </c>
      <c r="AF17" s="46">
        <f t="shared" si="11"/>
        <v>2.7558142429316659E-2</v>
      </c>
    </row>
    <row r="18" spans="1:33" ht="13.5" customHeight="1" x14ac:dyDescent="0.25">
      <c r="A18" s="70" t="s">
        <v>75</v>
      </c>
      <c r="B18" s="71" t="s">
        <v>76</v>
      </c>
      <c r="C18" s="10" t="s">
        <v>128</v>
      </c>
      <c r="D18" s="64" t="s">
        <v>129</v>
      </c>
      <c r="E18" s="72" t="s">
        <v>130</v>
      </c>
      <c r="F18" s="65" t="s">
        <v>1309</v>
      </c>
      <c r="G18" s="72" t="s">
        <v>77</v>
      </c>
      <c r="H18" s="66" t="s">
        <v>41</v>
      </c>
      <c r="I18" s="10" t="s">
        <v>27</v>
      </c>
      <c r="J18" s="4">
        <v>167422990</v>
      </c>
      <c r="K18" s="9" t="s">
        <v>78</v>
      </c>
      <c r="L18" s="38" t="s">
        <v>79</v>
      </c>
      <c r="M18" s="9" t="s">
        <v>68</v>
      </c>
      <c r="N18" s="9" t="s">
        <v>80</v>
      </c>
      <c r="O18" s="9">
        <v>1.2999999999999999E-2</v>
      </c>
      <c r="P18" s="38" t="s">
        <v>70</v>
      </c>
      <c r="Q18" s="56">
        <v>21452615.77</v>
      </c>
      <c r="R18" s="56">
        <v>7500000</v>
      </c>
      <c r="S18" s="74">
        <v>9632066</v>
      </c>
      <c r="T18" s="74">
        <v>1646753</v>
      </c>
      <c r="U18" s="74">
        <v>787414</v>
      </c>
      <c r="V18" s="5">
        <v>896582</v>
      </c>
      <c r="W18" s="5">
        <v>989800.77</v>
      </c>
      <c r="X18" s="74"/>
      <c r="Y18" s="74"/>
      <c r="Z18" s="10"/>
      <c r="AA18" s="44">
        <f t="shared" si="6"/>
        <v>10830749</v>
      </c>
      <c r="AB18" s="45">
        <f t="shared" si="7"/>
        <v>0.69247288437761778</v>
      </c>
      <c r="AC18" s="45">
        <f t="shared" si="8"/>
        <v>7.2701712503909013E-2</v>
      </c>
      <c r="AD18" s="45">
        <f t="shared" si="9"/>
        <v>4.4796715194251401E-2</v>
      </c>
      <c r="AE18" s="45">
        <f t="shared" si="10"/>
        <v>4.7031414263955032E-3</v>
      </c>
      <c r="AF18" s="46">
        <f t="shared" si="11"/>
        <v>6.4690930439123093E-2</v>
      </c>
    </row>
    <row r="19" spans="1:33" ht="13.5" customHeight="1" x14ac:dyDescent="0.25">
      <c r="A19" s="70" t="s">
        <v>81</v>
      </c>
      <c r="B19" s="71" t="s">
        <v>82</v>
      </c>
      <c r="C19" s="10" t="s">
        <v>128</v>
      </c>
      <c r="D19" s="64" t="s">
        <v>129</v>
      </c>
      <c r="E19" s="72" t="s">
        <v>130</v>
      </c>
      <c r="F19" s="65" t="s">
        <v>1309</v>
      </c>
      <c r="G19" s="72" t="s">
        <v>77</v>
      </c>
      <c r="H19" s="66" t="s">
        <v>41</v>
      </c>
      <c r="I19" s="10" t="s">
        <v>27</v>
      </c>
      <c r="J19" s="4">
        <v>128860376</v>
      </c>
      <c r="K19" s="9" t="s">
        <v>83</v>
      </c>
      <c r="L19" s="3" t="s">
        <v>84</v>
      </c>
      <c r="M19" s="9" t="s">
        <v>68</v>
      </c>
      <c r="N19" s="3" t="s">
        <v>85</v>
      </c>
      <c r="O19" s="9">
        <v>1.2999999999999999E-2</v>
      </c>
      <c r="P19" s="3" t="s">
        <v>70</v>
      </c>
      <c r="Q19" s="56">
        <v>10232586.960000001</v>
      </c>
      <c r="R19" s="56">
        <v>4838710</v>
      </c>
      <c r="S19" s="74">
        <v>0</v>
      </c>
      <c r="T19" s="74">
        <v>1541059</v>
      </c>
      <c r="U19" s="74">
        <v>258405</v>
      </c>
      <c r="V19" s="5">
        <v>897126.15</v>
      </c>
      <c r="W19" s="5">
        <v>2697286.81</v>
      </c>
      <c r="X19" s="74"/>
      <c r="Y19" s="74"/>
      <c r="Z19" s="45">
        <v>9.1E-4</v>
      </c>
      <c r="AA19" s="44">
        <f t="shared" si="6"/>
        <v>7535300.1500000004</v>
      </c>
      <c r="AB19" s="45">
        <f t="shared" si="7"/>
        <v>0.64213898632823529</v>
      </c>
      <c r="AC19" s="45">
        <f t="shared" si="8"/>
        <v>3.4292595498004147E-2</v>
      </c>
      <c r="AD19" s="45">
        <f t="shared" si="9"/>
        <v>3.7550022359084223E-2</v>
      </c>
      <c r="AE19" s="45">
        <f t="shared" si="10"/>
        <v>2.0053099953704929E-3</v>
      </c>
      <c r="AF19" s="46">
        <f t="shared" si="11"/>
        <v>5.9386471851983424E-2</v>
      </c>
    </row>
    <row r="20" spans="1:33" ht="13.5" customHeight="1" x14ac:dyDescent="0.25">
      <c r="A20" s="13" t="s">
        <v>86</v>
      </c>
      <c r="B20" s="75" t="s">
        <v>87</v>
      </c>
      <c r="C20" s="13" t="s">
        <v>128</v>
      </c>
      <c r="D20" s="76" t="s">
        <v>129</v>
      </c>
      <c r="E20" s="66" t="s">
        <v>130</v>
      </c>
      <c r="F20" s="47" t="s">
        <v>131</v>
      </c>
      <c r="G20" s="66" t="s">
        <v>89</v>
      </c>
      <c r="H20" s="66" t="s">
        <v>41</v>
      </c>
      <c r="I20" s="13" t="s">
        <v>27</v>
      </c>
      <c r="J20" s="5">
        <v>113692873</v>
      </c>
      <c r="K20" s="21" t="s">
        <v>78</v>
      </c>
      <c r="L20" s="21" t="s">
        <v>90</v>
      </c>
      <c r="M20" s="21" t="s">
        <v>68</v>
      </c>
      <c r="N20" s="21" t="s">
        <v>91</v>
      </c>
      <c r="O20" s="21">
        <v>1.2999999999999999E-2</v>
      </c>
      <c r="P20" s="48" t="s">
        <v>70</v>
      </c>
      <c r="Q20" s="53">
        <v>15262123.270000001</v>
      </c>
      <c r="R20" s="53">
        <v>9000000</v>
      </c>
      <c r="S20" s="22">
        <v>2397865</v>
      </c>
      <c r="T20" s="22">
        <v>946974</v>
      </c>
      <c r="U20" s="22">
        <v>1300000</v>
      </c>
      <c r="V20" s="5">
        <v>873747</v>
      </c>
      <c r="W20" s="5">
        <v>743537.27</v>
      </c>
      <c r="X20" s="22"/>
      <c r="Y20" s="22"/>
      <c r="Z20" s="13"/>
      <c r="AA20" s="44">
        <f t="shared" si="6"/>
        <v>12120721</v>
      </c>
      <c r="AB20" s="45">
        <f t="shared" si="7"/>
        <v>0.74253008546273769</v>
      </c>
      <c r="AC20" s="45">
        <f t="shared" si="8"/>
        <v>0.107254345677951</v>
      </c>
      <c r="AD20" s="45">
        <f t="shared" si="9"/>
        <v>7.916063480953639E-2</v>
      </c>
      <c r="AE20" s="45">
        <f t="shared" si="10"/>
        <v>1.1434313916933034E-2</v>
      </c>
      <c r="AF20" s="46">
        <f t="shared" si="11"/>
        <v>0.10660932985658653</v>
      </c>
      <c r="AG20" s="68"/>
    </row>
    <row r="21" spans="1:33" ht="13.5" customHeight="1" x14ac:dyDescent="0.25">
      <c r="A21" s="70" t="s">
        <v>92</v>
      </c>
      <c r="B21" s="71" t="s">
        <v>93</v>
      </c>
      <c r="C21" s="10" t="s">
        <v>128</v>
      </c>
      <c r="D21" s="64" t="s">
        <v>129</v>
      </c>
      <c r="E21" s="72" t="s">
        <v>130</v>
      </c>
      <c r="F21" s="55" t="s">
        <v>131</v>
      </c>
      <c r="G21" s="65" t="s">
        <v>89</v>
      </c>
      <c r="H21" s="66" t="s">
        <v>41</v>
      </c>
      <c r="I21" s="10" t="s">
        <v>27</v>
      </c>
      <c r="J21" s="4">
        <v>93182356</v>
      </c>
      <c r="K21" s="9" t="s">
        <v>78</v>
      </c>
      <c r="L21" s="9" t="s">
        <v>94</v>
      </c>
      <c r="M21" s="9" t="s">
        <v>68</v>
      </c>
      <c r="N21" s="9" t="s">
        <v>95</v>
      </c>
      <c r="O21" s="9">
        <v>1.2999999999999999E-2</v>
      </c>
      <c r="P21" s="3" t="s">
        <v>70</v>
      </c>
      <c r="Q21" s="56">
        <v>8960136.209999999</v>
      </c>
      <c r="R21" s="56">
        <v>5006464</v>
      </c>
      <c r="S21" s="74">
        <v>0</v>
      </c>
      <c r="T21" s="74">
        <v>893771</v>
      </c>
      <c r="U21" s="74">
        <v>1000000</v>
      </c>
      <c r="V21" s="5">
        <v>698718.47</v>
      </c>
      <c r="W21" s="5">
        <v>1361182.74</v>
      </c>
      <c r="X21" s="74"/>
      <c r="Y21" s="74"/>
      <c r="Z21" s="10"/>
      <c r="AA21" s="44">
        <f t="shared" si="6"/>
        <v>7598953.4699999997</v>
      </c>
      <c r="AB21" s="45">
        <f t="shared" si="7"/>
        <v>0.65883598574002067</v>
      </c>
      <c r="AC21" s="45">
        <f t="shared" si="8"/>
        <v>0.13159706845790176</v>
      </c>
      <c r="AD21" s="45">
        <f t="shared" si="9"/>
        <v>5.3727596241503056E-2</v>
      </c>
      <c r="AE21" s="45">
        <f t="shared" si="10"/>
        <v>1.0731645377157022E-2</v>
      </c>
      <c r="AF21" s="46">
        <f t="shared" si="11"/>
        <v>8.154927387755681E-2</v>
      </c>
    </row>
    <row r="22" spans="1:33" ht="13.5" customHeight="1" x14ac:dyDescent="0.25">
      <c r="A22" s="70" t="s">
        <v>96</v>
      </c>
      <c r="B22" s="71" t="s">
        <v>97</v>
      </c>
      <c r="C22" s="10" t="s">
        <v>128</v>
      </c>
      <c r="D22" s="64" t="s">
        <v>129</v>
      </c>
      <c r="E22" s="72" t="s">
        <v>130</v>
      </c>
      <c r="F22" s="55" t="s">
        <v>131</v>
      </c>
      <c r="G22" s="65" t="s">
        <v>89</v>
      </c>
      <c r="H22" s="66" t="s">
        <v>41</v>
      </c>
      <c r="I22" s="10" t="s">
        <v>58</v>
      </c>
      <c r="J22" s="4">
        <v>121522.44</v>
      </c>
      <c r="K22" s="9" t="s">
        <v>83</v>
      </c>
      <c r="L22" s="9" t="s">
        <v>98</v>
      </c>
      <c r="M22" s="9" t="s">
        <v>68</v>
      </c>
      <c r="N22" s="9" t="s">
        <v>99</v>
      </c>
      <c r="O22" s="9">
        <v>1.2999999999999999E-2</v>
      </c>
      <c r="P22" s="9" t="s">
        <v>100</v>
      </c>
      <c r="Q22" s="56">
        <v>7723.76</v>
      </c>
      <c r="R22" s="56">
        <v>0</v>
      </c>
      <c r="S22" s="74">
        <v>0</v>
      </c>
      <c r="T22" s="74">
        <v>1052.8599999999999</v>
      </c>
      <c r="U22" s="74">
        <v>2089.09</v>
      </c>
      <c r="V22" s="5">
        <v>3269.91</v>
      </c>
      <c r="W22" s="5">
        <v>1311.9</v>
      </c>
      <c r="X22" s="74"/>
      <c r="Y22" s="74"/>
      <c r="Z22" s="10"/>
      <c r="AA22" s="44">
        <f t="shared" si="6"/>
        <v>6411.86</v>
      </c>
      <c r="AB22" s="45">
        <f t="shared" si="7"/>
        <v>0</v>
      </c>
      <c r="AC22" s="45">
        <f t="shared" si="8"/>
        <v>0.32581653373592068</v>
      </c>
      <c r="AD22" s="45">
        <f t="shared" si="9"/>
        <v>0</v>
      </c>
      <c r="AE22" s="45">
        <f t="shared" si="10"/>
        <v>1.7190981352908977E-2</v>
      </c>
      <c r="AF22" s="46">
        <f t="shared" si="11"/>
        <v>5.2762765461259659E-2</v>
      </c>
    </row>
    <row r="23" spans="1:33" ht="13.5" customHeight="1" x14ac:dyDescent="0.25">
      <c r="A23" s="70" t="s">
        <v>101</v>
      </c>
      <c r="B23" s="71" t="s">
        <v>102</v>
      </c>
      <c r="C23" s="10" t="s">
        <v>128</v>
      </c>
      <c r="D23" s="64" t="s">
        <v>129</v>
      </c>
      <c r="E23" s="72" t="s">
        <v>130</v>
      </c>
      <c r="F23" s="55" t="s">
        <v>131</v>
      </c>
      <c r="G23" s="65" t="s">
        <v>89</v>
      </c>
      <c r="H23" s="66" t="s">
        <v>41</v>
      </c>
      <c r="I23" s="10" t="s">
        <v>27</v>
      </c>
      <c r="J23" s="4">
        <v>88569880</v>
      </c>
      <c r="K23" s="9" t="s">
        <v>83</v>
      </c>
      <c r="L23" s="9" t="s">
        <v>90</v>
      </c>
      <c r="M23" s="9" t="s">
        <v>68</v>
      </c>
      <c r="N23" s="9" t="s">
        <v>103</v>
      </c>
      <c r="O23" s="9">
        <v>1.2999999999999999E-2</v>
      </c>
      <c r="P23" s="9" t="s">
        <v>100</v>
      </c>
      <c r="Q23" s="56">
        <v>5847882</v>
      </c>
      <c r="R23" s="56">
        <v>2769699</v>
      </c>
      <c r="S23" s="74">
        <v>0</v>
      </c>
      <c r="T23" s="74">
        <v>758205</v>
      </c>
      <c r="U23" s="74">
        <v>700000</v>
      </c>
      <c r="V23" s="5">
        <v>785819</v>
      </c>
      <c r="W23" s="5">
        <v>834159</v>
      </c>
      <c r="X23" s="74"/>
      <c r="Y23" s="74"/>
      <c r="Z23" s="10"/>
      <c r="AA23" s="44">
        <f t="shared" si="6"/>
        <v>5013723</v>
      </c>
      <c r="AB23" s="45">
        <f t="shared" si="7"/>
        <v>0.55242361813765939</v>
      </c>
      <c r="AC23" s="45">
        <f t="shared" si="8"/>
        <v>0.13961680770956034</v>
      </c>
      <c r="AD23" s="45">
        <f t="shared" si="9"/>
        <v>3.1271341905397182E-2</v>
      </c>
      <c r="AE23" s="45">
        <f t="shared" si="10"/>
        <v>7.903363987847788E-3</v>
      </c>
      <c r="AF23" s="46">
        <f t="shared" si="11"/>
        <v>5.6607539718920248E-2</v>
      </c>
    </row>
    <row r="24" spans="1:33" ht="13.5" customHeight="1" x14ac:dyDescent="0.25">
      <c r="A24" s="70" t="s">
        <v>104</v>
      </c>
      <c r="B24" s="71" t="s">
        <v>105</v>
      </c>
      <c r="C24" s="10" t="s">
        <v>128</v>
      </c>
      <c r="D24" s="64" t="s">
        <v>129</v>
      </c>
      <c r="E24" s="72" t="s">
        <v>130</v>
      </c>
      <c r="F24" s="72" t="s">
        <v>1367</v>
      </c>
      <c r="G24" s="72" t="s">
        <v>106</v>
      </c>
      <c r="H24" s="66" t="s">
        <v>26</v>
      </c>
      <c r="I24" s="10" t="s">
        <v>27</v>
      </c>
      <c r="J24" s="4">
        <v>512001509</v>
      </c>
      <c r="K24" s="9">
        <v>1.4999999999999999E-2</v>
      </c>
      <c r="L24" s="9" t="s">
        <v>107</v>
      </c>
      <c r="M24" s="9" t="s">
        <v>68</v>
      </c>
      <c r="N24" s="9" t="s">
        <v>108</v>
      </c>
      <c r="O24" s="9">
        <v>1.2999999999999999E-2</v>
      </c>
      <c r="P24" s="9" t="s">
        <v>100</v>
      </c>
      <c r="Q24" s="56">
        <v>75879142</v>
      </c>
      <c r="R24" s="56">
        <v>7487478</v>
      </c>
      <c r="S24" s="74">
        <v>0</v>
      </c>
      <c r="T24" s="74">
        <v>4434915</v>
      </c>
      <c r="U24" s="74">
        <v>769696</v>
      </c>
      <c r="V24" s="5">
        <v>57564023</v>
      </c>
      <c r="W24" s="5">
        <v>214020</v>
      </c>
      <c r="X24" s="74"/>
      <c r="Y24" s="74">
        <v>5409010</v>
      </c>
      <c r="Z24" s="10"/>
      <c r="AA24" s="44">
        <f t="shared" si="6"/>
        <v>70256112</v>
      </c>
      <c r="AB24" s="45">
        <f t="shared" si="7"/>
        <v>0.10657404440484837</v>
      </c>
      <c r="AC24" s="45">
        <f t="shared" si="8"/>
        <v>1.0955573516507717E-2</v>
      </c>
      <c r="AD24" s="45">
        <f t="shared" si="9"/>
        <v>1.4623937368122094E-2</v>
      </c>
      <c r="AE24" s="45">
        <f t="shared" si="10"/>
        <v>1.5033080693518035E-3</v>
      </c>
      <c r="AF24" s="46">
        <f t="shared" si="11"/>
        <v>0.13721856433044224</v>
      </c>
    </row>
    <row r="25" spans="1:33" ht="13.5" customHeight="1" x14ac:dyDescent="0.25">
      <c r="A25" s="3" t="s">
        <v>109</v>
      </c>
      <c r="B25" s="71" t="s">
        <v>110</v>
      </c>
      <c r="C25" s="10" t="s">
        <v>128</v>
      </c>
      <c r="D25" s="64" t="s">
        <v>129</v>
      </c>
      <c r="E25" s="72" t="s">
        <v>130</v>
      </c>
      <c r="F25" s="55" t="s">
        <v>131</v>
      </c>
      <c r="G25" s="65" t="s">
        <v>89</v>
      </c>
      <c r="H25" s="66" t="s">
        <v>41</v>
      </c>
      <c r="I25" s="10" t="s">
        <v>27</v>
      </c>
      <c r="J25" s="4">
        <v>116831645</v>
      </c>
      <c r="K25" s="9" t="s">
        <v>83</v>
      </c>
      <c r="L25" s="9" t="s">
        <v>94</v>
      </c>
      <c r="M25" s="9" t="s">
        <v>68</v>
      </c>
      <c r="N25" s="9" t="s">
        <v>111</v>
      </c>
      <c r="O25" s="9">
        <v>1.2999999999999999E-2</v>
      </c>
      <c r="P25" s="9" t="s">
        <v>100</v>
      </c>
      <c r="Q25" s="56">
        <v>10692728</v>
      </c>
      <c r="R25" s="56">
        <v>5400000</v>
      </c>
      <c r="S25" s="74">
        <v>0</v>
      </c>
      <c r="T25" s="74">
        <v>942636</v>
      </c>
      <c r="U25" s="74">
        <v>1300000</v>
      </c>
      <c r="V25" s="5">
        <v>1043306</v>
      </c>
      <c r="W25" s="5">
        <v>2006786</v>
      </c>
      <c r="X25" s="74"/>
      <c r="Y25" s="74"/>
      <c r="Z25" s="10"/>
      <c r="AA25" s="44">
        <f t="shared" si="6"/>
        <v>8685942</v>
      </c>
      <c r="AB25" s="45">
        <f t="shared" si="7"/>
        <v>0.621694227292791</v>
      </c>
      <c r="AC25" s="45">
        <f t="shared" si="8"/>
        <v>0.14966712879270896</v>
      </c>
      <c r="AD25" s="45">
        <f t="shared" si="9"/>
        <v>4.622035408300551E-2</v>
      </c>
      <c r="AE25" s="45">
        <f t="shared" si="10"/>
        <v>1.1127122279242067E-2</v>
      </c>
      <c r="AF25" s="46">
        <f t="shared" si="11"/>
        <v>7.4345799034157223E-2</v>
      </c>
    </row>
    <row r="26" spans="1:33" ht="13.5" customHeight="1" x14ac:dyDescent="0.25">
      <c r="A26" s="10" t="s">
        <v>112</v>
      </c>
      <c r="B26" s="34" t="s">
        <v>113</v>
      </c>
      <c r="C26" s="10" t="s">
        <v>128</v>
      </c>
      <c r="D26" s="64" t="s">
        <v>129</v>
      </c>
      <c r="E26" s="72" t="s">
        <v>130</v>
      </c>
      <c r="F26" s="72" t="s">
        <v>1367</v>
      </c>
      <c r="G26" s="72" t="s">
        <v>106</v>
      </c>
      <c r="H26" s="66" t="s">
        <v>26</v>
      </c>
      <c r="I26" s="10" t="s">
        <v>27</v>
      </c>
      <c r="J26" s="4">
        <v>1068187784</v>
      </c>
      <c r="K26" s="9">
        <v>2.6499999999999999E-2</v>
      </c>
      <c r="L26" s="9" t="s">
        <v>65</v>
      </c>
      <c r="M26" s="9" t="s">
        <v>65</v>
      </c>
      <c r="N26" s="77">
        <v>2E-3</v>
      </c>
      <c r="O26" s="9">
        <v>8.9999999999999993E-3</v>
      </c>
      <c r="P26" s="9" t="s">
        <v>65</v>
      </c>
      <c r="Q26" s="56">
        <v>49044995.07</v>
      </c>
      <c r="R26" s="56">
        <v>26775780</v>
      </c>
      <c r="S26" s="74">
        <v>0</v>
      </c>
      <c r="T26" s="74">
        <v>562499</v>
      </c>
      <c r="U26" s="74">
        <v>2136082</v>
      </c>
      <c r="V26" s="5">
        <v>11527538</v>
      </c>
      <c r="W26" s="5">
        <v>158112.07</v>
      </c>
      <c r="X26" s="74"/>
      <c r="Y26" s="74">
        <v>7884984</v>
      </c>
      <c r="Z26" s="10"/>
      <c r="AA26" s="44">
        <f t="shared" si="6"/>
        <v>41001899</v>
      </c>
      <c r="AB26" s="45">
        <f t="shared" si="7"/>
        <v>0.65303755808968755</v>
      </c>
      <c r="AC26" s="45">
        <f t="shared" si="8"/>
        <v>5.2097147988194398E-2</v>
      </c>
      <c r="AD26" s="45">
        <f t="shared" si="9"/>
        <v>2.5066547662372443E-2</v>
      </c>
      <c r="AE26" s="45">
        <f t="shared" si="10"/>
        <v>1.9997251719178996E-3</v>
      </c>
      <c r="AF26" s="46">
        <f t="shared" si="11"/>
        <v>3.8384542132153796E-2</v>
      </c>
    </row>
    <row r="27" spans="1:33" ht="13.5" customHeight="1" x14ac:dyDescent="0.25">
      <c r="A27" s="10" t="s">
        <v>114</v>
      </c>
      <c r="B27" s="34" t="s">
        <v>115</v>
      </c>
      <c r="C27" s="10" t="s">
        <v>128</v>
      </c>
      <c r="D27" s="64" t="s">
        <v>129</v>
      </c>
      <c r="E27" s="72" t="s">
        <v>130</v>
      </c>
      <c r="F27" s="65" t="s">
        <v>1309</v>
      </c>
      <c r="G27" s="1" t="s">
        <v>266</v>
      </c>
      <c r="H27" s="66" t="s">
        <v>26</v>
      </c>
      <c r="I27" s="10" t="s">
        <v>27</v>
      </c>
      <c r="J27" s="4">
        <v>128015601</v>
      </c>
      <c r="K27" s="9">
        <v>1.0999999999999999E-2</v>
      </c>
      <c r="L27" s="10" t="s">
        <v>65</v>
      </c>
      <c r="M27" s="10" t="s">
        <v>65</v>
      </c>
      <c r="N27" s="77">
        <v>2E-3</v>
      </c>
      <c r="O27" s="9">
        <v>8.9999999999999993E-3</v>
      </c>
      <c r="P27" s="10" t="s">
        <v>116</v>
      </c>
      <c r="Q27" s="56">
        <v>3268719</v>
      </c>
      <c r="R27" s="56">
        <v>1403391</v>
      </c>
      <c r="S27" s="74">
        <v>0</v>
      </c>
      <c r="T27" s="74">
        <v>531999</v>
      </c>
      <c r="U27" s="74">
        <v>257484</v>
      </c>
      <c r="V27" s="5">
        <v>1062697</v>
      </c>
      <c r="W27" s="5">
        <v>13148</v>
      </c>
      <c r="X27" s="74"/>
      <c r="Y27" s="74"/>
      <c r="Z27" s="10"/>
      <c r="AA27" s="44">
        <f t="shared" si="6"/>
        <v>3255571</v>
      </c>
      <c r="AB27" s="45">
        <f t="shared" si="7"/>
        <v>0.43107368876304647</v>
      </c>
      <c r="AC27" s="45">
        <f t="shared" si="8"/>
        <v>7.909027325774802E-2</v>
      </c>
      <c r="AD27" s="45">
        <f t="shared" si="9"/>
        <v>1.096265602815082E-2</v>
      </c>
      <c r="AE27" s="45">
        <f t="shared" si="10"/>
        <v>2.0113486011755707E-3</v>
      </c>
      <c r="AF27" s="46">
        <f t="shared" si="11"/>
        <v>2.5431048829743806E-2</v>
      </c>
    </row>
    <row r="28" spans="1:33" ht="13.5" customHeight="1" x14ac:dyDescent="0.25">
      <c r="A28" s="10" t="s">
        <v>117</v>
      </c>
      <c r="B28" s="34" t="s">
        <v>118</v>
      </c>
      <c r="C28" s="10" t="s">
        <v>128</v>
      </c>
      <c r="D28" s="64" t="s">
        <v>129</v>
      </c>
      <c r="E28" s="72" t="s">
        <v>130</v>
      </c>
      <c r="F28" s="65" t="s">
        <v>1309</v>
      </c>
      <c r="G28" s="65" t="s">
        <v>152</v>
      </c>
      <c r="H28" s="66" t="s">
        <v>26</v>
      </c>
      <c r="I28" s="10" t="s">
        <v>27</v>
      </c>
      <c r="J28" s="4">
        <v>359735435</v>
      </c>
      <c r="K28" s="9">
        <v>6.0000000000000001E-3</v>
      </c>
      <c r="L28" s="9" t="s">
        <v>65</v>
      </c>
      <c r="M28" s="9" t="s">
        <v>65</v>
      </c>
      <c r="N28" s="9" t="s">
        <v>119</v>
      </c>
      <c r="O28" s="9">
        <v>8.9999999999999993E-3</v>
      </c>
      <c r="P28" s="9" t="s">
        <v>116</v>
      </c>
      <c r="Q28" s="56">
        <v>5810176</v>
      </c>
      <c r="R28" s="56">
        <v>2166829</v>
      </c>
      <c r="S28" s="74">
        <v>0</v>
      </c>
      <c r="T28" s="74">
        <v>1365598</v>
      </c>
      <c r="U28" s="74">
        <v>901219</v>
      </c>
      <c r="V28" s="5">
        <v>1338708</v>
      </c>
      <c r="W28" s="5">
        <v>37822</v>
      </c>
      <c r="X28" s="74"/>
      <c r="Y28" s="74"/>
      <c r="Z28" s="10"/>
      <c r="AA28" s="44">
        <f t="shared" si="6"/>
        <v>5772354</v>
      </c>
      <c r="AB28" s="45">
        <f t="shared" si="7"/>
        <v>0.37538047735811075</v>
      </c>
      <c r="AC28" s="45">
        <f t="shared" si="8"/>
        <v>0.15612677254374904</v>
      </c>
      <c r="AD28" s="45">
        <f t="shared" si="9"/>
        <v>6.0233960549368731E-3</v>
      </c>
      <c r="AE28" s="45">
        <f t="shared" si="10"/>
        <v>2.5052272095463712E-3</v>
      </c>
      <c r="AF28" s="46">
        <f t="shared" si="11"/>
        <v>1.6046108996740898E-2</v>
      </c>
    </row>
    <row r="29" spans="1:33" ht="13.5" customHeight="1" x14ac:dyDescent="0.25">
      <c r="A29" s="10" t="s">
        <v>120</v>
      </c>
      <c r="B29" s="34" t="s">
        <v>121</v>
      </c>
      <c r="C29" s="10" t="s">
        <v>128</v>
      </c>
      <c r="D29" s="64" t="s">
        <v>129</v>
      </c>
      <c r="E29" s="72" t="s">
        <v>130</v>
      </c>
      <c r="F29" s="65" t="s">
        <v>1309</v>
      </c>
      <c r="G29" s="66" t="s">
        <v>33</v>
      </c>
      <c r="H29" s="66" t="s">
        <v>26</v>
      </c>
      <c r="I29" s="10" t="s">
        <v>27</v>
      </c>
      <c r="J29" s="4">
        <v>993345304</v>
      </c>
      <c r="K29" s="9">
        <v>8.9999999999999993E-3</v>
      </c>
      <c r="L29" s="9" t="s">
        <v>65</v>
      </c>
      <c r="M29" s="9" t="s">
        <v>65</v>
      </c>
      <c r="N29" s="9" t="s">
        <v>122</v>
      </c>
      <c r="O29" s="9">
        <v>8.9999999999999993E-3</v>
      </c>
      <c r="P29" s="9" t="s">
        <v>123</v>
      </c>
      <c r="Q29" s="56">
        <v>16168713</v>
      </c>
      <c r="R29" s="56">
        <v>8999185</v>
      </c>
      <c r="S29" s="74">
        <v>0</v>
      </c>
      <c r="T29" s="74">
        <v>3217156</v>
      </c>
      <c r="U29" s="74">
        <v>2246350</v>
      </c>
      <c r="V29" s="5">
        <v>1584021</v>
      </c>
      <c r="W29" s="5">
        <v>122001</v>
      </c>
      <c r="X29" s="74"/>
      <c r="Y29" s="74"/>
      <c r="Z29" s="10"/>
      <c r="AA29" s="44">
        <f t="shared" si="6"/>
        <v>16046712</v>
      </c>
      <c r="AB29" s="45">
        <f t="shared" si="7"/>
        <v>0.5608117725300984</v>
      </c>
      <c r="AC29" s="45">
        <f t="shared" si="8"/>
        <v>0.13998817950992079</v>
      </c>
      <c r="AD29" s="45">
        <f t="shared" si="9"/>
        <v>9.0594730389947052E-3</v>
      </c>
      <c r="AE29" s="45">
        <f t="shared" si="10"/>
        <v>2.2613989223630535E-3</v>
      </c>
      <c r="AF29" s="46">
        <f t="shared" si="11"/>
        <v>1.6154213379157425E-2</v>
      </c>
    </row>
    <row r="30" spans="1:33" ht="13.5" customHeight="1" x14ac:dyDescent="0.25">
      <c r="A30" s="10" t="s">
        <v>124</v>
      </c>
      <c r="B30" s="34" t="s">
        <v>125</v>
      </c>
      <c r="C30" s="10" t="s">
        <v>128</v>
      </c>
      <c r="D30" s="64" t="s">
        <v>129</v>
      </c>
      <c r="E30" s="72" t="s">
        <v>130</v>
      </c>
      <c r="F30" s="65" t="s">
        <v>1309</v>
      </c>
      <c r="G30" s="66" t="s">
        <v>50</v>
      </c>
      <c r="H30" s="66" t="s">
        <v>41</v>
      </c>
      <c r="I30" s="10" t="s">
        <v>27</v>
      </c>
      <c r="J30" s="4">
        <v>137236372</v>
      </c>
      <c r="K30" s="9">
        <v>1.0999999999999999E-2</v>
      </c>
      <c r="L30" s="9" t="s">
        <v>65</v>
      </c>
      <c r="M30" s="9" t="s">
        <v>65</v>
      </c>
      <c r="N30" s="9" t="s">
        <v>126</v>
      </c>
      <c r="O30" s="9">
        <v>8.9999999999999993E-3</v>
      </c>
      <c r="P30" s="9" t="s">
        <v>123</v>
      </c>
      <c r="Q30" s="56">
        <v>3314278</v>
      </c>
      <c r="R30" s="56">
        <v>1370442</v>
      </c>
      <c r="S30" s="74">
        <v>0</v>
      </c>
      <c r="T30" s="74">
        <v>498233</v>
      </c>
      <c r="U30" s="74">
        <v>279006</v>
      </c>
      <c r="V30" s="5">
        <v>1075681</v>
      </c>
      <c r="W30" s="5">
        <v>90916</v>
      </c>
      <c r="X30" s="74"/>
      <c r="Y30" s="74"/>
      <c r="Z30" s="10"/>
      <c r="AA30" s="44">
        <f t="shared" si="6"/>
        <v>3223362</v>
      </c>
      <c r="AB30" s="45">
        <f t="shared" si="7"/>
        <v>0.42515919713640604</v>
      </c>
      <c r="AC30" s="45">
        <f t="shared" si="8"/>
        <v>8.6557451505601915E-2</v>
      </c>
      <c r="AD30" s="45">
        <f t="shared" si="9"/>
        <v>9.985997006682748E-3</v>
      </c>
      <c r="AE30" s="45">
        <f t="shared" si="10"/>
        <v>2.0330324675152446E-3</v>
      </c>
      <c r="AF30" s="46">
        <f t="shared" si="11"/>
        <v>2.3487665500221765E-2</v>
      </c>
    </row>
    <row r="31" spans="1:33" ht="13.5" customHeight="1" x14ac:dyDescent="0.25">
      <c r="A31" s="2" t="s">
        <v>136</v>
      </c>
      <c r="B31" s="6" t="s">
        <v>137</v>
      </c>
      <c r="C31" s="10" t="s">
        <v>279</v>
      </c>
      <c r="D31" s="64" t="s">
        <v>129</v>
      </c>
      <c r="E31" s="50" t="s">
        <v>130</v>
      </c>
      <c r="F31" s="65" t="s">
        <v>1309</v>
      </c>
      <c r="G31" s="1" t="s">
        <v>138</v>
      </c>
      <c r="H31" s="66" t="s">
        <v>26</v>
      </c>
      <c r="I31" s="1" t="s">
        <v>27</v>
      </c>
      <c r="J31" s="53">
        <v>10216958240.519125</v>
      </c>
      <c r="K31" s="20">
        <v>4.4999999999999997E-3</v>
      </c>
      <c r="L31" s="20">
        <v>0</v>
      </c>
      <c r="M31" s="20" t="s">
        <v>68</v>
      </c>
      <c r="N31" s="20">
        <v>4.0000000000000002E-4</v>
      </c>
      <c r="O31" s="20" t="s">
        <v>139</v>
      </c>
      <c r="P31" s="78">
        <v>5.7000000000000002E-3</v>
      </c>
      <c r="Q31" s="53">
        <v>58745490</v>
      </c>
      <c r="R31" s="53">
        <v>46008410</v>
      </c>
      <c r="S31" s="50">
        <v>0</v>
      </c>
      <c r="T31" s="50">
        <v>5122236</v>
      </c>
      <c r="U31" s="50">
        <v>1899040</v>
      </c>
      <c r="V31" s="5">
        <v>4665124</v>
      </c>
      <c r="W31" s="5">
        <v>1050680</v>
      </c>
      <c r="X31" s="70"/>
      <c r="Y31" s="70"/>
      <c r="Z31" s="50"/>
      <c r="AA31" s="44">
        <f>+R31+T31+U31+V31</f>
        <v>57694810</v>
      </c>
      <c r="AB31" s="45">
        <f>+R31/AA31</f>
        <v>0.79744451883973622</v>
      </c>
      <c r="AC31" s="45">
        <f>+U31/AA31</f>
        <v>3.2915265688542868E-2</v>
      </c>
      <c r="AD31" s="45">
        <f>+R31/J31</f>
        <v>4.5031416314825134E-3</v>
      </c>
      <c r="AE31" s="45">
        <f>+U31/J31</f>
        <v>1.8587136751412517E-4</v>
      </c>
      <c r="AF31" s="46">
        <f>+AA31/J31+Z31</f>
        <v>5.6469654315694376E-3</v>
      </c>
    </row>
    <row r="32" spans="1:33" ht="13.5" customHeight="1" x14ac:dyDescent="0.25">
      <c r="A32" s="2" t="s">
        <v>140</v>
      </c>
      <c r="B32" s="7" t="s">
        <v>141</v>
      </c>
      <c r="C32" s="10" t="s">
        <v>279</v>
      </c>
      <c r="D32" s="64" t="s">
        <v>129</v>
      </c>
      <c r="E32" s="50" t="s">
        <v>130</v>
      </c>
      <c r="F32" s="65" t="s">
        <v>1309</v>
      </c>
      <c r="G32" s="66" t="s">
        <v>25</v>
      </c>
      <c r="H32" s="66" t="s">
        <v>41</v>
      </c>
      <c r="I32" s="1" t="s">
        <v>27</v>
      </c>
      <c r="J32" s="53">
        <v>29206304.357923497</v>
      </c>
      <c r="K32" s="184">
        <v>0.01</v>
      </c>
      <c r="L32" s="184">
        <v>0.2</v>
      </c>
      <c r="M32" s="20" t="s">
        <v>68</v>
      </c>
      <c r="N32" s="184">
        <v>8.0000000000000004E-4</v>
      </c>
      <c r="O32" s="184" t="s">
        <v>139</v>
      </c>
      <c r="P32" s="78">
        <v>1.17E-2</v>
      </c>
      <c r="Q32" s="185">
        <v>51031054</v>
      </c>
      <c r="R32" s="185">
        <v>22010779</v>
      </c>
      <c r="S32" s="215">
        <v>46201.079080297437</v>
      </c>
      <c r="T32" s="215">
        <v>1102935.1788322639</v>
      </c>
      <c r="U32" s="215">
        <v>1426243.2875875747</v>
      </c>
      <c r="V32" s="172">
        <v>681723.16873780545</v>
      </c>
      <c r="W32" s="172">
        <v>259561.37922654444</v>
      </c>
      <c r="X32" s="206"/>
      <c r="Y32" s="206"/>
      <c r="Z32" s="172"/>
      <c r="AA32" s="207">
        <f>+R32+T32+U32+V32</f>
        <v>25221680.635157645</v>
      </c>
      <c r="AB32" s="200">
        <f>+R32/AA32</f>
        <v>0.87269279626505847</v>
      </c>
      <c r="AC32" s="200">
        <f>+U32/AA32</f>
        <v>5.6548304937279616E-2</v>
      </c>
      <c r="AD32" s="200">
        <f>+R32/(J32+J33)</f>
        <v>1.0152488243041879E-2</v>
      </c>
      <c r="AE32" s="200">
        <f>+U32/(J32+J33)</f>
        <v>6.5785578097668647E-4</v>
      </c>
      <c r="AF32" s="203">
        <f>+AA32/(J32+J33)+Z32</f>
        <v>1.1633519018940448E-2</v>
      </c>
    </row>
    <row r="33" spans="1:33" ht="13.5" customHeight="1" x14ac:dyDescent="0.25">
      <c r="A33" s="2" t="s">
        <v>142</v>
      </c>
      <c r="B33" s="8" t="s">
        <v>143</v>
      </c>
      <c r="C33" s="10" t="s">
        <v>279</v>
      </c>
      <c r="D33" s="64" t="s">
        <v>129</v>
      </c>
      <c r="E33" s="50" t="s">
        <v>130</v>
      </c>
      <c r="F33" s="65" t="s">
        <v>1309</v>
      </c>
      <c r="G33" s="66" t="s">
        <v>25</v>
      </c>
      <c r="H33" s="66" t="s">
        <v>41</v>
      </c>
      <c r="I33" s="1" t="s">
        <v>144</v>
      </c>
      <c r="J33" s="53">
        <v>2138811867.4518623</v>
      </c>
      <c r="K33" s="227"/>
      <c r="L33" s="208"/>
      <c r="M33" s="20" t="s">
        <v>68</v>
      </c>
      <c r="N33" s="227"/>
      <c r="O33" s="182">
        <v>0</v>
      </c>
      <c r="P33" s="78">
        <v>1.17E-2</v>
      </c>
      <c r="Q33" s="214"/>
      <c r="R33" s="185"/>
      <c r="S33" s="215"/>
      <c r="T33" s="215"/>
      <c r="U33" s="215"/>
      <c r="V33" s="205"/>
      <c r="W33" s="205"/>
      <c r="X33" s="205"/>
      <c r="Y33" s="205"/>
      <c r="Z33" s="205"/>
      <c r="AA33" s="202"/>
      <c r="AB33" s="202"/>
      <c r="AC33" s="202"/>
      <c r="AD33" s="202"/>
      <c r="AE33" s="202"/>
      <c r="AF33" s="202"/>
    </row>
    <row r="34" spans="1:33" ht="13.5" customHeight="1" x14ac:dyDescent="0.25">
      <c r="A34" s="2" t="s">
        <v>145</v>
      </c>
      <c r="B34" s="8" t="s">
        <v>146</v>
      </c>
      <c r="C34" s="10" t="s">
        <v>279</v>
      </c>
      <c r="D34" s="64" t="s">
        <v>129</v>
      </c>
      <c r="E34" s="50" t="s">
        <v>130</v>
      </c>
      <c r="F34" s="65" t="s">
        <v>1309</v>
      </c>
      <c r="G34" s="66" t="s">
        <v>25</v>
      </c>
      <c r="H34" s="66" t="s">
        <v>41</v>
      </c>
      <c r="I34" s="1" t="s">
        <v>144</v>
      </c>
      <c r="J34" s="53">
        <v>4481354116.9092522</v>
      </c>
      <c r="K34" s="20">
        <v>4.0000000000000001E-3</v>
      </c>
      <c r="L34" s="209"/>
      <c r="M34" s="20" t="s">
        <v>68</v>
      </c>
      <c r="N34" s="211"/>
      <c r="O34" s="213">
        <v>0</v>
      </c>
      <c r="P34" s="78">
        <v>5.4999999999999997E-3</v>
      </c>
      <c r="Q34" s="214"/>
      <c r="R34" s="53">
        <v>18234568</v>
      </c>
      <c r="S34" s="50">
        <v>95498.920919702563</v>
      </c>
      <c r="T34" s="50">
        <v>2279797.8211677363</v>
      </c>
      <c r="U34" s="50">
        <v>2948084.7124124253</v>
      </c>
      <c r="V34" s="5">
        <v>1409140.8312621948</v>
      </c>
      <c r="W34" s="5">
        <v>536520.62077345559</v>
      </c>
      <c r="X34" s="70"/>
      <c r="Y34" s="70"/>
      <c r="Z34" s="50"/>
      <c r="AA34" s="44">
        <f>+R34+T34+U34+V34</f>
        <v>24871591.364842355</v>
      </c>
      <c r="AB34" s="45">
        <f>+R34/AA34</f>
        <v>0.73314842353737653</v>
      </c>
      <c r="AC34" s="45">
        <f>+U34/AA34</f>
        <v>0.11853221087331543</v>
      </c>
      <c r="AD34" s="45">
        <f>+R34/J34</f>
        <v>4.0689861868305581E-3</v>
      </c>
      <c r="AE34" s="45">
        <f>+U34/J34</f>
        <v>6.5785578097668647E-4</v>
      </c>
      <c r="AF34" s="46">
        <f>+AA34/J34+Z34</f>
        <v>5.550016962729127E-3</v>
      </c>
    </row>
    <row r="35" spans="1:33" ht="13.5" customHeight="1" x14ac:dyDescent="0.25">
      <c r="A35" s="2" t="s">
        <v>147</v>
      </c>
      <c r="B35" s="8" t="s">
        <v>148</v>
      </c>
      <c r="C35" s="10" t="s">
        <v>279</v>
      </c>
      <c r="D35" s="64" t="s">
        <v>129</v>
      </c>
      <c r="E35" s="50" t="s">
        <v>130</v>
      </c>
      <c r="F35" s="65" t="s">
        <v>1309</v>
      </c>
      <c r="G35" s="66" t="s">
        <v>25</v>
      </c>
      <c r="H35" s="66" t="s">
        <v>26</v>
      </c>
      <c r="I35" s="1" t="s">
        <v>27</v>
      </c>
      <c r="J35" s="53">
        <v>33092259863</v>
      </c>
      <c r="K35" s="20">
        <v>0.01</v>
      </c>
      <c r="L35" s="78">
        <v>0.2</v>
      </c>
      <c r="M35" s="20" t="s">
        <v>68</v>
      </c>
      <c r="N35" s="79">
        <v>1.65E-4</v>
      </c>
      <c r="O35" s="20" t="s">
        <v>149</v>
      </c>
      <c r="P35" s="78">
        <v>1.11E-2</v>
      </c>
      <c r="Q35" s="53">
        <v>369732380</v>
      </c>
      <c r="R35" s="53">
        <v>331259610</v>
      </c>
      <c r="S35" s="50">
        <v>0</v>
      </c>
      <c r="T35" s="50">
        <v>16582727</v>
      </c>
      <c r="U35" s="50">
        <v>8144491</v>
      </c>
      <c r="V35" s="5">
        <v>13668096</v>
      </c>
      <c r="W35" s="5">
        <v>77456</v>
      </c>
      <c r="X35" s="70"/>
      <c r="Y35" s="70"/>
      <c r="Z35" s="50"/>
      <c r="AA35" s="44">
        <f>+R35+T35+U35+V35</f>
        <v>369654924</v>
      </c>
      <c r="AB35" s="45">
        <f>+R35/AA35</f>
        <v>0.89613200986333952</v>
      </c>
      <c r="AC35" s="45">
        <f>+U35/AA35</f>
        <v>2.2032686354801538E-2</v>
      </c>
      <c r="AD35" s="45">
        <f>+R35/J35</f>
        <v>1.0010183993821975E-2</v>
      </c>
      <c r="AE35" s="45">
        <f>+U35/J35</f>
        <v>2.461146816118848E-4</v>
      </c>
      <c r="AF35" s="46">
        <f>+AA35/J35+Z35</f>
        <v>1.1170434582900943E-2</v>
      </c>
    </row>
    <row r="36" spans="1:33" ht="13.5" customHeight="1" x14ac:dyDescent="0.25">
      <c r="A36" s="2" t="s">
        <v>150</v>
      </c>
      <c r="B36" s="7" t="s">
        <v>151</v>
      </c>
      <c r="C36" s="10" t="s">
        <v>279</v>
      </c>
      <c r="D36" s="64" t="s">
        <v>129</v>
      </c>
      <c r="E36" s="50" t="s">
        <v>130</v>
      </c>
      <c r="F36" s="65" t="s">
        <v>1309</v>
      </c>
      <c r="G36" s="65" t="s">
        <v>152</v>
      </c>
      <c r="H36" s="66" t="s">
        <v>41</v>
      </c>
      <c r="I36" s="50" t="s">
        <v>27</v>
      </c>
      <c r="J36" s="53">
        <v>1852872144</v>
      </c>
      <c r="K36" s="20">
        <v>1.2500000000000001E-2</v>
      </c>
      <c r="L36" s="20">
        <v>0.2</v>
      </c>
      <c r="M36" s="20" t="s">
        <v>68</v>
      </c>
      <c r="N36" s="20">
        <v>2.9999999999999997E-4</v>
      </c>
      <c r="O36" s="20" t="s">
        <v>139</v>
      </c>
      <c r="P36" s="20">
        <v>1.3899999999999999E-2</v>
      </c>
      <c r="Q36" s="53">
        <v>25738173</v>
      </c>
      <c r="R36" s="53">
        <v>23153511</v>
      </c>
      <c r="S36" s="50">
        <v>0</v>
      </c>
      <c r="T36" s="50">
        <v>927472</v>
      </c>
      <c r="U36" s="50">
        <v>775119</v>
      </c>
      <c r="V36" s="5">
        <v>862266</v>
      </c>
      <c r="W36" s="5">
        <v>19805</v>
      </c>
      <c r="X36" s="13"/>
      <c r="Y36" s="13"/>
      <c r="Z36" s="50"/>
      <c r="AA36" s="44">
        <f>+R36+T36+U36+V36</f>
        <v>25718368</v>
      </c>
      <c r="AB36" s="45">
        <f>+R36/AA36</f>
        <v>0.90027139358142783</v>
      </c>
      <c r="AC36" s="45">
        <f>+U36/AA36</f>
        <v>3.0138731975528153E-2</v>
      </c>
      <c r="AD36" s="45">
        <f>+R36/J36</f>
        <v>1.2496011165679222E-2</v>
      </c>
      <c r="AE36" s="45">
        <f>+U36/J36</f>
        <v>4.1833377575997493E-4</v>
      </c>
      <c r="AF36" s="46">
        <f>+AA36/J36+Z36</f>
        <v>1.3880271276829125E-2</v>
      </c>
      <c r="AG36" s="68"/>
    </row>
    <row r="37" spans="1:33" ht="13.5" customHeight="1" x14ac:dyDescent="0.25">
      <c r="A37" s="2" t="s">
        <v>153</v>
      </c>
      <c r="B37" s="8" t="s">
        <v>154</v>
      </c>
      <c r="C37" s="10" t="s">
        <v>279</v>
      </c>
      <c r="D37" s="64" t="s">
        <v>129</v>
      </c>
      <c r="E37" s="50" t="s">
        <v>130</v>
      </c>
      <c r="F37" s="65" t="s">
        <v>1309</v>
      </c>
      <c r="G37" s="65" t="s">
        <v>152</v>
      </c>
      <c r="H37" s="66" t="s">
        <v>41</v>
      </c>
      <c r="I37" s="1" t="s">
        <v>58</v>
      </c>
      <c r="J37" s="53">
        <v>301806256.99525571</v>
      </c>
      <c r="K37" s="54" t="s">
        <v>155</v>
      </c>
      <c r="L37" s="20">
        <v>0</v>
      </c>
      <c r="M37" s="20" t="s">
        <v>68</v>
      </c>
      <c r="N37" s="20">
        <v>8.0000000000000004E-4</v>
      </c>
      <c r="O37" s="20" t="s">
        <v>139</v>
      </c>
      <c r="P37" s="78">
        <v>1.44E-2</v>
      </c>
      <c r="Q37" s="53">
        <v>2242162</v>
      </c>
      <c r="R37" s="53">
        <v>1569575</v>
      </c>
      <c r="S37" s="50">
        <v>121071</v>
      </c>
      <c r="T37" s="50">
        <v>155220</v>
      </c>
      <c r="U37" s="50">
        <v>66384</v>
      </c>
      <c r="V37" s="5">
        <v>275206</v>
      </c>
      <c r="W37" s="5">
        <v>54706</v>
      </c>
      <c r="X37" s="70"/>
      <c r="Y37" s="70"/>
      <c r="Z37" s="50"/>
      <c r="AA37" s="44">
        <f>+R37+T37+U37+V37</f>
        <v>2066385</v>
      </c>
      <c r="AB37" s="45">
        <f>+R37/AA37</f>
        <v>0.75957529695579473</v>
      </c>
      <c r="AC37" s="45">
        <f>+U37/AA37</f>
        <v>3.2125668740336386E-2</v>
      </c>
      <c r="AD37" s="45">
        <f>+R37/J37</f>
        <v>5.2006045720406424E-3</v>
      </c>
      <c r="AE37" s="45">
        <f>+U37/J37</f>
        <v>2.199556783908676E-4</v>
      </c>
      <c r="AF37" s="46">
        <f>+AA37/J37+Z37</f>
        <v>6.8467268391737912E-3</v>
      </c>
    </row>
    <row r="38" spans="1:33" ht="13.5" customHeight="1" x14ac:dyDescent="0.25">
      <c r="A38" s="2" t="s">
        <v>156</v>
      </c>
      <c r="B38" s="80" t="s">
        <v>157</v>
      </c>
      <c r="C38" s="10" t="s">
        <v>279</v>
      </c>
      <c r="D38" s="64" t="s">
        <v>129</v>
      </c>
      <c r="E38" s="50" t="s">
        <v>130</v>
      </c>
      <c r="F38" s="65" t="s">
        <v>133</v>
      </c>
      <c r="G38" s="66" t="s">
        <v>50</v>
      </c>
      <c r="H38" s="66" t="s">
        <v>41</v>
      </c>
      <c r="I38" s="1" t="s">
        <v>27</v>
      </c>
      <c r="J38" s="53">
        <v>1980390788.6775956</v>
      </c>
      <c r="K38" s="184">
        <v>1.4999999999999999E-2</v>
      </c>
      <c r="L38" s="184">
        <v>0.2</v>
      </c>
      <c r="M38" s="20" t="s">
        <v>68</v>
      </c>
      <c r="N38" s="184">
        <v>8.9999999999999998E-4</v>
      </c>
      <c r="O38" s="184" t="s">
        <v>139</v>
      </c>
      <c r="P38" s="78">
        <v>2.18E-2</v>
      </c>
      <c r="Q38" s="185">
        <v>33904794</v>
      </c>
      <c r="R38" s="185">
        <v>30314895</v>
      </c>
      <c r="S38" s="215">
        <v>384645</v>
      </c>
      <c r="T38" s="215">
        <v>1010600</v>
      </c>
      <c r="U38" s="215">
        <v>1111973</v>
      </c>
      <c r="V38" s="228">
        <v>902876</v>
      </c>
      <c r="W38" s="172">
        <v>179805</v>
      </c>
      <c r="X38" s="206"/>
      <c r="Y38" s="206"/>
      <c r="Z38" s="218">
        <v>5.5999999999999999E-3</v>
      </c>
      <c r="AA38" s="224">
        <f>+R38+T38+U38+V38</f>
        <v>33340344</v>
      </c>
      <c r="AB38" s="219">
        <f>+R38/AA38</f>
        <v>0.9092556153589777</v>
      </c>
      <c r="AC38" s="219">
        <f>+U38/AA38</f>
        <v>3.3352175370476078E-2</v>
      </c>
      <c r="AD38" s="219">
        <f>+R38/(J38+J39)</f>
        <v>1.5036119440001184E-2</v>
      </c>
      <c r="AE38" s="219">
        <f>+U38/(J38+J39)</f>
        <v>5.5153609610247487E-4</v>
      </c>
      <c r="AF38" s="221">
        <f>+AA38/(J38+J39)+Z38</f>
        <v>2.2136735309646525E-2</v>
      </c>
    </row>
    <row r="39" spans="1:33" ht="13.5" customHeight="1" x14ac:dyDescent="0.25">
      <c r="A39" s="2" t="s">
        <v>158</v>
      </c>
      <c r="B39" s="80" t="s">
        <v>159</v>
      </c>
      <c r="C39" s="10" t="s">
        <v>279</v>
      </c>
      <c r="D39" s="64" t="s">
        <v>129</v>
      </c>
      <c r="E39" s="50" t="s">
        <v>130</v>
      </c>
      <c r="F39" s="65" t="s">
        <v>133</v>
      </c>
      <c r="G39" s="66" t="s">
        <v>50</v>
      </c>
      <c r="H39" s="66" t="s">
        <v>41</v>
      </c>
      <c r="I39" s="1" t="s">
        <v>58</v>
      </c>
      <c r="J39" s="53">
        <v>35747425.771013103</v>
      </c>
      <c r="K39" s="227">
        <v>1.4999999999999999E-2</v>
      </c>
      <c r="L39" s="208"/>
      <c r="M39" s="20" t="s">
        <v>68</v>
      </c>
      <c r="N39" s="227"/>
      <c r="O39" s="182">
        <v>0</v>
      </c>
      <c r="P39" s="78">
        <v>2.18E-2</v>
      </c>
      <c r="Q39" s="214"/>
      <c r="R39" s="185"/>
      <c r="S39" s="215"/>
      <c r="T39" s="215"/>
      <c r="U39" s="215"/>
      <c r="V39" s="229"/>
      <c r="W39" s="205"/>
      <c r="X39" s="205"/>
      <c r="Y39" s="205"/>
      <c r="Z39" s="218"/>
      <c r="AA39" s="220"/>
      <c r="AB39" s="220"/>
      <c r="AC39" s="220"/>
      <c r="AD39" s="220"/>
      <c r="AE39" s="220"/>
      <c r="AF39" s="220"/>
    </row>
    <row r="40" spans="1:33" ht="13.5" customHeight="1" x14ac:dyDescent="0.25">
      <c r="A40" s="2" t="s">
        <v>160</v>
      </c>
      <c r="B40" s="8" t="s">
        <v>161</v>
      </c>
      <c r="C40" s="10" t="s">
        <v>279</v>
      </c>
      <c r="D40" s="64" t="s">
        <v>129</v>
      </c>
      <c r="E40" s="50" t="s">
        <v>130</v>
      </c>
      <c r="F40" s="65" t="s">
        <v>1309</v>
      </c>
      <c r="G40" s="66" t="s">
        <v>50</v>
      </c>
      <c r="H40" s="66" t="s">
        <v>41</v>
      </c>
      <c r="I40" s="1" t="s">
        <v>58</v>
      </c>
      <c r="J40" s="53">
        <v>686154604.72322059</v>
      </c>
      <c r="K40" s="184">
        <v>0.02</v>
      </c>
      <c r="L40" s="184">
        <v>0.2</v>
      </c>
      <c r="M40" s="20" t="s">
        <v>68</v>
      </c>
      <c r="N40" s="184">
        <v>1E-3</v>
      </c>
      <c r="O40" s="184" t="s">
        <v>162</v>
      </c>
      <c r="P40" s="78">
        <v>2.1499999999999998E-2</v>
      </c>
      <c r="Q40" s="185">
        <v>42892449</v>
      </c>
      <c r="R40" s="185">
        <v>37634392</v>
      </c>
      <c r="S40" s="215">
        <v>0</v>
      </c>
      <c r="T40" s="215">
        <v>943455</v>
      </c>
      <c r="U40" s="215">
        <v>1251744</v>
      </c>
      <c r="V40" s="228">
        <v>2063307</v>
      </c>
      <c r="W40" s="172">
        <v>999551</v>
      </c>
      <c r="X40" s="206"/>
      <c r="Y40" s="206"/>
      <c r="Z40" s="172"/>
      <c r="AA40" s="166">
        <f>+R40+T40+U40+V40</f>
        <v>41892898</v>
      </c>
      <c r="AB40" s="216">
        <f>+R40/AA40</f>
        <v>0.89834778200352716</v>
      </c>
      <c r="AC40" s="216">
        <f>+U40/AA40</f>
        <v>2.9879623033001918E-2</v>
      </c>
      <c r="AD40" s="216">
        <f>+R40/(J40+J41)</f>
        <v>2.0067653879687695E-2</v>
      </c>
      <c r="AE40" s="216">
        <f>+U40/(J40+J41)</f>
        <v>6.674630305699052E-4</v>
      </c>
      <c r="AF40" s="170">
        <f>+AA40/(J40+J41)+Z40</f>
        <v>2.2338401988294669E-2</v>
      </c>
    </row>
    <row r="41" spans="1:33" ht="13.5" customHeight="1" x14ac:dyDescent="0.25">
      <c r="A41" s="2" t="s">
        <v>163</v>
      </c>
      <c r="B41" s="8" t="s">
        <v>164</v>
      </c>
      <c r="C41" s="10" t="s">
        <v>279</v>
      </c>
      <c r="D41" s="64" t="s">
        <v>129</v>
      </c>
      <c r="E41" s="50" t="s">
        <v>130</v>
      </c>
      <c r="F41" s="65" t="s">
        <v>1309</v>
      </c>
      <c r="G41" s="66" t="s">
        <v>50</v>
      </c>
      <c r="H41" s="66" t="s">
        <v>41</v>
      </c>
      <c r="I41" s="1" t="s">
        <v>27</v>
      </c>
      <c r="J41" s="53">
        <v>1189221172.9153006</v>
      </c>
      <c r="K41" s="227">
        <v>0.02</v>
      </c>
      <c r="L41" s="208"/>
      <c r="M41" s="20" t="s">
        <v>68</v>
      </c>
      <c r="N41" s="227"/>
      <c r="O41" s="182">
        <v>0</v>
      </c>
      <c r="P41" s="78">
        <v>2.1499999999999998E-2</v>
      </c>
      <c r="Q41" s="214"/>
      <c r="R41" s="185"/>
      <c r="S41" s="215"/>
      <c r="T41" s="215"/>
      <c r="U41" s="215"/>
      <c r="V41" s="229"/>
      <c r="W41" s="205"/>
      <c r="X41" s="205"/>
      <c r="Y41" s="205"/>
      <c r="Z41" s="205"/>
      <c r="AA41" s="205"/>
      <c r="AB41" s="205"/>
      <c r="AC41" s="205"/>
      <c r="AD41" s="205"/>
      <c r="AE41" s="205"/>
      <c r="AF41" s="205"/>
    </row>
    <row r="42" spans="1:33" ht="13.5" customHeight="1" x14ac:dyDescent="0.25">
      <c r="A42" s="2" t="s">
        <v>165</v>
      </c>
      <c r="B42" s="7" t="s">
        <v>166</v>
      </c>
      <c r="C42" s="10" t="s">
        <v>279</v>
      </c>
      <c r="D42" s="64" t="s">
        <v>129</v>
      </c>
      <c r="E42" s="50" t="s">
        <v>130</v>
      </c>
      <c r="F42" s="65" t="s">
        <v>1309</v>
      </c>
      <c r="G42" s="66" t="s">
        <v>50</v>
      </c>
      <c r="H42" s="66" t="s">
        <v>41</v>
      </c>
      <c r="I42" s="1" t="s">
        <v>27</v>
      </c>
      <c r="J42" s="53">
        <v>1947549387.9043715</v>
      </c>
      <c r="K42" s="184">
        <v>1.7500000000000002E-2</v>
      </c>
      <c r="L42" s="208">
        <v>0.2</v>
      </c>
      <c r="M42" s="20" t="s">
        <v>68</v>
      </c>
      <c r="N42" s="208">
        <v>6.9999999999999999E-4</v>
      </c>
      <c r="O42" s="184" t="s">
        <v>139</v>
      </c>
      <c r="P42" s="78">
        <v>2.12E-2</v>
      </c>
      <c r="Q42" s="185">
        <v>101189515.99999999</v>
      </c>
      <c r="R42" s="185">
        <v>49562964</v>
      </c>
      <c r="S42" s="215">
        <v>10273963.110476539</v>
      </c>
      <c r="T42" s="215">
        <v>1412181.5033878572</v>
      </c>
      <c r="U42" s="215">
        <v>8386913.0352360895</v>
      </c>
      <c r="V42" s="172">
        <v>1038447.9554883831</v>
      </c>
      <c r="W42" s="172">
        <v>3240771.2398860212</v>
      </c>
      <c r="X42" s="206"/>
      <c r="Y42" s="206"/>
      <c r="Z42" s="172"/>
      <c r="AA42" s="207">
        <f>+R42+T42+U42+V42</f>
        <v>60400506.494112328</v>
      </c>
      <c r="AB42" s="200">
        <f>+R42/AA42</f>
        <v>0.82057199313107188</v>
      </c>
      <c r="AC42" s="200">
        <f>+U42/AA42</f>
        <v>0.1388550116885795</v>
      </c>
      <c r="AD42" s="200">
        <f>+R42/(J42+J43)</f>
        <v>1.7618249120225717E-2</v>
      </c>
      <c r="AE42" s="200">
        <f>+U42/(J42+J43)</f>
        <v>2.9813132887786501E-3</v>
      </c>
      <c r="AF42" s="203">
        <f>+AA42/(J42+J43)+Z42</f>
        <v>2.1470692721304606E-2</v>
      </c>
    </row>
    <row r="43" spans="1:33" ht="13.5" customHeight="1" x14ac:dyDescent="0.25">
      <c r="A43" s="2" t="s">
        <v>167</v>
      </c>
      <c r="B43" s="7" t="s">
        <v>168</v>
      </c>
      <c r="C43" s="10" t="s">
        <v>279</v>
      </c>
      <c r="D43" s="64" t="s">
        <v>129</v>
      </c>
      <c r="E43" s="50" t="s">
        <v>130</v>
      </c>
      <c r="F43" s="65" t="s">
        <v>1309</v>
      </c>
      <c r="G43" s="66" t="s">
        <v>50</v>
      </c>
      <c r="H43" s="66" t="s">
        <v>41</v>
      </c>
      <c r="I43" s="1" t="s">
        <v>144</v>
      </c>
      <c r="J43" s="53">
        <v>865611196.99743974</v>
      </c>
      <c r="K43" s="227">
        <v>1.7500000000000002E-2</v>
      </c>
      <c r="L43" s="208"/>
      <c r="M43" s="20" t="s">
        <v>68</v>
      </c>
      <c r="N43" s="208"/>
      <c r="O43" s="184">
        <v>0</v>
      </c>
      <c r="P43" s="78">
        <v>2.12E-2</v>
      </c>
      <c r="Q43" s="214"/>
      <c r="R43" s="185"/>
      <c r="S43" s="215"/>
      <c r="T43" s="215"/>
      <c r="U43" s="215"/>
      <c r="V43" s="205"/>
      <c r="W43" s="205"/>
      <c r="X43" s="205"/>
      <c r="Y43" s="205"/>
      <c r="Z43" s="205"/>
      <c r="AA43" s="202"/>
      <c r="AB43" s="202"/>
      <c r="AC43" s="202"/>
      <c r="AD43" s="202"/>
      <c r="AE43" s="202"/>
      <c r="AF43" s="202"/>
    </row>
    <row r="44" spans="1:33" ht="13.5" customHeight="1" x14ac:dyDescent="0.25">
      <c r="A44" s="2" t="s">
        <v>169</v>
      </c>
      <c r="B44" s="8" t="s">
        <v>170</v>
      </c>
      <c r="C44" s="10" t="s">
        <v>279</v>
      </c>
      <c r="D44" s="64" t="s">
        <v>129</v>
      </c>
      <c r="E44" s="50" t="s">
        <v>130</v>
      </c>
      <c r="F44" s="65" t="s">
        <v>1309</v>
      </c>
      <c r="G44" s="66" t="s">
        <v>50</v>
      </c>
      <c r="H44" s="66" t="s">
        <v>41</v>
      </c>
      <c r="I44" s="1" t="s">
        <v>27</v>
      </c>
      <c r="J44" s="53">
        <v>1682948560.4262295</v>
      </c>
      <c r="K44" s="20">
        <v>7.4999999999999997E-3</v>
      </c>
      <c r="L44" s="208"/>
      <c r="M44" s="20" t="s">
        <v>68</v>
      </c>
      <c r="N44" s="208"/>
      <c r="O44" s="184">
        <v>0</v>
      </c>
      <c r="P44" s="78">
        <v>1.11E-2</v>
      </c>
      <c r="Q44" s="214"/>
      <c r="R44" s="53">
        <v>12602009</v>
      </c>
      <c r="S44" s="50">
        <v>6146308.0065342858</v>
      </c>
      <c r="T44" s="50">
        <v>844825.15535816643</v>
      </c>
      <c r="U44" s="50">
        <v>5017396.9075296177</v>
      </c>
      <c r="V44" s="5">
        <v>621242.34967117407</v>
      </c>
      <c r="W44" s="5">
        <v>1938762.8712376799</v>
      </c>
      <c r="X44" s="70"/>
      <c r="Y44" s="70"/>
      <c r="Z44" s="50"/>
      <c r="AA44" s="44">
        <f>+R44+T44+U44+V44</f>
        <v>19085473.412558958</v>
      </c>
      <c r="AB44" s="45">
        <f>+R44/AA44</f>
        <v>0.6602932359910656</v>
      </c>
      <c r="AC44" s="45">
        <f>+U44/AA44</f>
        <v>0.26289088036076602</v>
      </c>
      <c r="AD44" s="45">
        <f>+R44/J44</f>
        <v>7.4880535842452431E-3</v>
      </c>
      <c r="AE44" s="45">
        <f>+U44/J44</f>
        <v>2.9813132887786505E-3</v>
      </c>
      <c r="AF44" s="46">
        <f>+AA44/J44+Z44</f>
        <v>1.1340497185324134E-2</v>
      </c>
    </row>
    <row r="45" spans="1:33" ht="13.5" customHeight="1" x14ac:dyDescent="0.25">
      <c r="A45" s="2" t="s">
        <v>171</v>
      </c>
      <c r="B45" s="8" t="s">
        <v>172</v>
      </c>
      <c r="C45" s="10" t="s">
        <v>279</v>
      </c>
      <c r="D45" s="64" t="s">
        <v>129</v>
      </c>
      <c r="E45" s="50" t="s">
        <v>130</v>
      </c>
      <c r="F45" s="65" t="s">
        <v>1309</v>
      </c>
      <c r="G45" s="66" t="s">
        <v>50</v>
      </c>
      <c r="H45" s="66" t="s">
        <v>41</v>
      </c>
      <c r="I45" s="1" t="s">
        <v>144</v>
      </c>
      <c r="J45" s="53">
        <v>6365334.8025245909</v>
      </c>
      <c r="K45" s="20">
        <v>7.4999999999999997E-3</v>
      </c>
      <c r="L45" s="208"/>
      <c r="M45" s="20" t="s">
        <v>68</v>
      </c>
      <c r="N45" s="208"/>
      <c r="O45" s="184">
        <v>0</v>
      </c>
      <c r="P45" s="78">
        <v>1.12E-2</v>
      </c>
      <c r="Q45" s="214"/>
      <c r="R45" s="53">
        <v>48629</v>
      </c>
      <c r="S45" s="50">
        <v>23246.882989174504</v>
      </c>
      <c r="T45" s="50">
        <v>3195.3412539760766</v>
      </c>
      <c r="U45" s="50">
        <v>18977.057234291788</v>
      </c>
      <c r="V45" s="5">
        <v>2349.6948404427562</v>
      </c>
      <c r="W45" s="5">
        <v>7332.8888762982833</v>
      </c>
      <c r="X45" s="70"/>
      <c r="Y45" s="70"/>
      <c r="Z45" s="50"/>
      <c r="AA45" s="44">
        <f>+R45+T45+U45+V45</f>
        <v>73151.093328710616</v>
      </c>
      <c r="AB45" s="45">
        <f>+R45/AA45</f>
        <v>0.66477475300993083</v>
      </c>
      <c r="AC45" s="45">
        <f>+U45/AA45</f>
        <v>0.2594227423097667</v>
      </c>
      <c r="AD45" s="45">
        <f>+R45/J45</f>
        <v>7.6396609932776801E-3</v>
      </c>
      <c r="AE45" s="45">
        <f>+U45/J45</f>
        <v>2.9813132887786501E-3</v>
      </c>
      <c r="AF45" s="46">
        <f>+AA45/J45+Z45</f>
        <v>1.1492104594356569E-2</v>
      </c>
    </row>
    <row r="46" spans="1:33" ht="13.5" customHeight="1" x14ac:dyDescent="0.25">
      <c r="A46" s="2" t="s">
        <v>173</v>
      </c>
      <c r="B46" s="8" t="s">
        <v>174</v>
      </c>
      <c r="C46" s="10" t="s">
        <v>279</v>
      </c>
      <c r="D46" s="64" t="s">
        <v>129</v>
      </c>
      <c r="E46" s="50" t="s">
        <v>130</v>
      </c>
      <c r="F46" s="65" t="s">
        <v>1309</v>
      </c>
      <c r="G46" s="66" t="s">
        <v>50</v>
      </c>
      <c r="H46" s="66" t="s">
        <v>41</v>
      </c>
      <c r="I46" s="1" t="s">
        <v>27</v>
      </c>
      <c r="J46" s="53">
        <v>1817770323.0546448</v>
      </c>
      <c r="K46" s="184">
        <v>1.7500000000000002E-2</v>
      </c>
      <c r="L46" s="208">
        <v>0.2</v>
      </c>
      <c r="M46" s="20" t="s">
        <v>68</v>
      </c>
      <c r="N46" s="208" t="s">
        <v>175</v>
      </c>
      <c r="O46" s="184" t="s">
        <v>139</v>
      </c>
      <c r="P46" s="78">
        <v>2.0199999999999999E-2</v>
      </c>
      <c r="Q46" s="185">
        <v>146782976.99999997</v>
      </c>
      <c r="R46" s="185">
        <v>66124374</v>
      </c>
      <c r="S46" s="215">
        <v>0</v>
      </c>
      <c r="T46" s="215">
        <v>1884020.1702734795</v>
      </c>
      <c r="U46" s="215">
        <v>6549959.4749933239</v>
      </c>
      <c r="V46" s="172">
        <v>1505619.6662150575</v>
      </c>
      <c r="W46" s="172">
        <v>44024675.175744496</v>
      </c>
      <c r="X46" s="226"/>
      <c r="Y46" s="226"/>
      <c r="Z46" s="225"/>
      <c r="AA46" s="207">
        <f>+R46+T46+U46+V46</f>
        <v>76063973.311481863</v>
      </c>
      <c r="AB46" s="200">
        <f>+R46/AA46</f>
        <v>0.86932579408152633</v>
      </c>
      <c r="AC46" s="200">
        <f>+U46/AA46</f>
        <v>8.6111192853037657E-2</v>
      </c>
      <c r="AD46" s="200">
        <f>+R46/(J46+J47+J48)</f>
        <v>1.7724825552996575E-2</v>
      </c>
      <c r="AE46" s="200">
        <f>+U46/(J46+J47+J48)</f>
        <v>1.7557351707171353E-3</v>
      </c>
      <c r="AF46" s="203">
        <f>+AA46/(J46+J47+J48)+Z46</f>
        <v>2.0389163273043662E-2</v>
      </c>
    </row>
    <row r="47" spans="1:33" ht="13.5" customHeight="1" x14ac:dyDescent="0.25">
      <c r="A47" s="2" t="s">
        <v>176</v>
      </c>
      <c r="B47" s="8" t="s">
        <v>177</v>
      </c>
      <c r="C47" s="10" t="s">
        <v>279</v>
      </c>
      <c r="D47" s="64" t="s">
        <v>129</v>
      </c>
      <c r="E47" s="50" t="s">
        <v>130</v>
      </c>
      <c r="F47" s="65" t="s">
        <v>1309</v>
      </c>
      <c r="G47" s="66" t="s">
        <v>50</v>
      </c>
      <c r="H47" s="66" t="s">
        <v>41</v>
      </c>
      <c r="I47" s="1" t="s">
        <v>144</v>
      </c>
      <c r="J47" s="53">
        <v>1792938767.0793326</v>
      </c>
      <c r="K47" s="227"/>
      <c r="L47" s="208"/>
      <c r="M47" s="20" t="s">
        <v>68</v>
      </c>
      <c r="N47" s="208"/>
      <c r="O47" s="184">
        <v>0</v>
      </c>
      <c r="P47" s="78">
        <v>2.0199999999999999E-2</v>
      </c>
      <c r="Q47" s="214"/>
      <c r="R47" s="185"/>
      <c r="S47" s="215"/>
      <c r="T47" s="215"/>
      <c r="U47" s="215"/>
      <c r="V47" s="204"/>
      <c r="W47" s="204"/>
      <c r="X47" s="201"/>
      <c r="Y47" s="201"/>
      <c r="Z47" s="201"/>
      <c r="AA47" s="201"/>
      <c r="AB47" s="201"/>
      <c r="AC47" s="201"/>
      <c r="AD47" s="201"/>
      <c r="AE47" s="201"/>
      <c r="AF47" s="201"/>
    </row>
    <row r="48" spans="1:33" ht="13.5" customHeight="1" x14ac:dyDescent="0.25">
      <c r="A48" s="2" t="s">
        <v>178</v>
      </c>
      <c r="B48" s="8" t="s">
        <v>179</v>
      </c>
      <c r="C48" s="10" t="s">
        <v>279</v>
      </c>
      <c r="D48" s="64" t="s">
        <v>129</v>
      </c>
      <c r="E48" s="50" t="s">
        <v>130</v>
      </c>
      <c r="F48" s="65" t="s">
        <v>1309</v>
      </c>
      <c r="G48" s="66" t="s">
        <v>50</v>
      </c>
      <c r="H48" s="66" t="s">
        <v>41</v>
      </c>
      <c r="I48" s="1" t="s">
        <v>180</v>
      </c>
      <c r="J48" s="53">
        <v>119898796.65681562</v>
      </c>
      <c r="K48" s="227"/>
      <c r="L48" s="208"/>
      <c r="M48" s="20" t="s">
        <v>68</v>
      </c>
      <c r="N48" s="208"/>
      <c r="O48" s="184">
        <v>0</v>
      </c>
      <c r="P48" s="78">
        <v>2.0199999999999999E-2</v>
      </c>
      <c r="Q48" s="214"/>
      <c r="R48" s="185"/>
      <c r="S48" s="215"/>
      <c r="T48" s="215"/>
      <c r="U48" s="215"/>
      <c r="V48" s="205"/>
      <c r="W48" s="205"/>
      <c r="X48" s="202"/>
      <c r="Y48" s="202"/>
      <c r="Z48" s="202"/>
      <c r="AA48" s="202"/>
      <c r="AB48" s="202"/>
      <c r="AC48" s="202"/>
      <c r="AD48" s="202"/>
      <c r="AE48" s="202"/>
      <c r="AF48" s="202"/>
    </row>
    <row r="49" spans="1:32" ht="13.5" customHeight="1" x14ac:dyDescent="0.25">
      <c r="A49" s="2" t="s">
        <v>181</v>
      </c>
      <c r="B49" s="8" t="s">
        <v>182</v>
      </c>
      <c r="C49" s="10" t="s">
        <v>279</v>
      </c>
      <c r="D49" s="64" t="s">
        <v>129</v>
      </c>
      <c r="E49" s="50" t="s">
        <v>130</v>
      </c>
      <c r="F49" s="65" t="s">
        <v>1309</v>
      </c>
      <c r="G49" s="66" t="s">
        <v>50</v>
      </c>
      <c r="H49" s="66" t="s">
        <v>41</v>
      </c>
      <c r="I49" s="1" t="s">
        <v>27</v>
      </c>
      <c r="J49" s="53">
        <v>1206432829.6311476</v>
      </c>
      <c r="K49" s="20">
        <v>7.4999999999999997E-3</v>
      </c>
      <c r="L49" s="208"/>
      <c r="M49" s="20" t="s">
        <v>68</v>
      </c>
      <c r="N49" s="208"/>
      <c r="O49" s="184">
        <v>0</v>
      </c>
      <c r="P49" s="78">
        <v>0.01</v>
      </c>
      <c r="Q49" s="214"/>
      <c r="R49" s="53">
        <v>9054462</v>
      </c>
      <c r="S49" s="50">
        <v>0</v>
      </c>
      <c r="T49" s="50">
        <v>609269.01300808124</v>
      </c>
      <c r="U49" s="50">
        <v>2118176.5500911991</v>
      </c>
      <c r="V49" s="5">
        <v>486898.93159012613</v>
      </c>
      <c r="W49" s="5">
        <v>14237039.929585088</v>
      </c>
      <c r="X49" s="70"/>
      <c r="Y49" s="70"/>
      <c r="Z49" s="50"/>
      <c r="AA49" s="44">
        <f>+R49+T49+U49+V49</f>
        <v>12268806.494689407</v>
      </c>
      <c r="AB49" s="45">
        <f>+R49/AA49</f>
        <v>0.73800674938668676</v>
      </c>
      <c r="AC49" s="45">
        <f>+U49/AA49</f>
        <v>0.17264731911845368</v>
      </c>
      <c r="AD49" s="45">
        <f>+R49/J49</f>
        <v>7.5051521954755604E-3</v>
      </c>
      <c r="AE49" s="45">
        <f>+U49/J49</f>
        <v>1.7557351707171349E-3</v>
      </c>
      <c r="AF49" s="46">
        <f>+AA49/J49+Z49</f>
        <v>1.0169489915522646E-2</v>
      </c>
    </row>
    <row r="50" spans="1:32" ht="13.5" customHeight="1" x14ac:dyDescent="0.25">
      <c r="A50" s="2" t="s">
        <v>183</v>
      </c>
      <c r="B50" s="8" t="s">
        <v>184</v>
      </c>
      <c r="C50" s="10" t="s">
        <v>279</v>
      </c>
      <c r="D50" s="64" t="s">
        <v>129</v>
      </c>
      <c r="E50" s="50" t="s">
        <v>130</v>
      </c>
      <c r="F50" s="65" t="s">
        <v>1309</v>
      </c>
      <c r="G50" s="66" t="s">
        <v>50</v>
      </c>
      <c r="H50" s="66" t="s">
        <v>41</v>
      </c>
      <c r="I50" s="1" t="s">
        <v>144</v>
      </c>
      <c r="J50" s="53">
        <v>8532024.1715950947</v>
      </c>
      <c r="K50" s="20">
        <v>7.4999999999999997E-3</v>
      </c>
      <c r="L50" s="208"/>
      <c r="M50" s="20" t="s">
        <v>68</v>
      </c>
      <c r="N50" s="227"/>
      <c r="O50" s="182">
        <v>0</v>
      </c>
      <c r="P50" s="78">
        <v>0.01</v>
      </c>
      <c r="Q50" s="214"/>
      <c r="R50" s="53">
        <v>65064</v>
      </c>
      <c r="S50" s="50">
        <v>0</v>
      </c>
      <c r="T50" s="50">
        <v>4308.8167184393951</v>
      </c>
      <c r="U50" s="50">
        <v>14979.974915478235</v>
      </c>
      <c r="V50" s="5">
        <v>3443.4021948166728</v>
      </c>
      <c r="W50" s="5">
        <v>100685.89467042497</v>
      </c>
      <c r="X50" s="70"/>
      <c r="Y50" s="70"/>
      <c r="Z50" s="50"/>
      <c r="AA50" s="44">
        <f>+R50+T50+U50+V50</f>
        <v>87796.193828734307</v>
      </c>
      <c r="AB50" s="45">
        <f>+R50/AA50</f>
        <v>0.74107996215555283</v>
      </c>
      <c r="AC50" s="45">
        <f>+U50/AA50</f>
        <v>0.17062214501803979</v>
      </c>
      <c r="AD50" s="45">
        <f>+R50/J50</f>
        <v>7.6258574391539768E-3</v>
      </c>
      <c r="AE50" s="45">
        <f>+U50/J50</f>
        <v>1.7557351707171349E-3</v>
      </c>
      <c r="AF50" s="46">
        <f>+AA50/J50+Z50</f>
        <v>1.0290195159201064E-2</v>
      </c>
    </row>
    <row r="51" spans="1:32" ht="13.5" customHeight="1" x14ac:dyDescent="0.25">
      <c r="A51" s="2" t="s">
        <v>185</v>
      </c>
      <c r="B51" s="8" t="s">
        <v>186</v>
      </c>
      <c r="C51" s="10" t="s">
        <v>279</v>
      </c>
      <c r="D51" s="64" t="s">
        <v>129</v>
      </c>
      <c r="E51" s="50" t="s">
        <v>130</v>
      </c>
      <c r="F51" s="65" t="s">
        <v>1309</v>
      </c>
      <c r="G51" s="66" t="s">
        <v>50</v>
      </c>
      <c r="H51" s="66" t="s">
        <v>41</v>
      </c>
      <c r="I51" s="1" t="s">
        <v>27</v>
      </c>
      <c r="J51" s="53">
        <v>5028004226</v>
      </c>
      <c r="K51" s="184">
        <v>1.7000000000000001E-2</v>
      </c>
      <c r="L51" s="208">
        <v>0.2</v>
      </c>
      <c r="M51" s="20" t="s">
        <v>68</v>
      </c>
      <c r="N51" s="210">
        <v>2.5000000000000001E-4</v>
      </c>
      <c r="O51" s="212" t="s">
        <v>139</v>
      </c>
      <c r="P51" s="78">
        <v>1.89E-2</v>
      </c>
      <c r="Q51" s="185">
        <v>236549746.99999997</v>
      </c>
      <c r="R51" s="185">
        <v>101119640</v>
      </c>
      <c r="S51" s="215">
        <v>22948477.449302573</v>
      </c>
      <c r="T51" s="215">
        <v>2968729.1164102</v>
      </c>
      <c r="U51" s="215">
        <v>5465937.663627686</v>
      </c>
      <c r="V51" s="172">
        <v>2397715.9908047025</v>
      </c>
      <c r="W51" s="172">
        <v>8643294.9261777773</v>
      </c>
      <c r="X51" s="206"/>
      <c r="Y51" s="206"/>
      <c r="Z51" s="172"/>
      <c r="AA51" s="166">
        <f>+R51+T51+U51+V51</f>
        <v>111952022.77084258</v>
      </c>
      <c r="AB51" s="216">
        <f>+R51/AA51</f>
        <v>0.90324084815318018</v>
      </c>
      <c r="AC51" s="216">
        <f>+U51/AA51</f>
        <v>4.8823929468572905E-2</v>
      </c>
      <c r="AD51" s="216">
        <f>+R51/(J51+J52)</f>
        <v>1.708866295675867E-2</v>
      </c>
      <c r="AE51" s="216">
        <f>+U51/(J51+J52)</f>
        <v>9.2371340005152787E-4</v>
      </c>
      <c r="AF51" s="170">
        <f>+AA51/(J51+J52)+Z51</f>
        <v>1.8919276062081519E-2</v>
      </c>
    </row>
    <row r="52" spans="1:32" ht="13.5" customHeight="1" x14ac:dyDescent="0.25">
      <c r="A52" s="2" t="s">
        <v>187</v>
      </c>
      <c r="B52" s="8" t="s">
        <v>188</v>
      </c>
      <c r="C52" s="10" t="s">
        <v>279</v>
      </c>
      <c r="D52" s="64" t="s">
        <v>129</v>
      </c>
      <c r="E52" s="50" t="s">
        <v>130</v>
      </c>
      <c r="F52" s="65" t="s">
        <v>1309</v>
      </c>
      <c r="G52" s="66" t="s">
        <v>50</v>
      </c>
      <c r="H52" s="66" t="s">
        <v>41</v>
      </c>
      <c r="I52" s="1" t="s">
        <v>58</v>
      </c>
      <c r="J52" s="53">
        <v>889348129.52799988</v>
      </c>
      <c r="K52" s="227">
        <v>1.7000000000000001E-2</v>
      </c>
      <c r="L52" s="208"/>
      <c r="M52" s="20" t="s">
        <v>68</v>
      </c>
      <c r="N52" s="210"/>
      <c r="O52" s="212">
        <v>0</v>
      </c>
      <c r="P52" s="78">
        <v>1.89E-2</v>
      </c>
      <c r="Q52" s="214"/>
      <c r="R52" s="185"/>
      <c r="S52" s="215"/>
      <c r="T52" s="215"/>
      <c r="U52" s="215"/>
      <c r="V52" s="205"/>
      <c r="W52" s="205"/>
      <c r="X52" s="205"/>
      <c r="Y52" s="205"/>
      <c r="Z52" s="205"/>
      <c r="AA52" s="205"/>
      <c r="AB52" s="205"/>
      <c r="AC52" s="205"/>
      <c r="AD52" s="205"/>
      <c r="AE52" s="205"/>
      <c r="AF52" s="205"/>
    </row>
    <row r="53" spans="1:32" ht="13.5" customHeight="1" x14ac:dyDescent="0.25">
      <c r="A53" s="2" t="s">
        <v>189</v>
      </c>
      <c r="B53" s="8" t="s">
        <v>190</v>
      </c>
      <c r="C53" s="10" t="s">
        <v>279</v>
      </c>
      <c r="D53" s="64" t="s">
        <v>129</v>
      </c>
      <c r="E53" s="50" t="s">
        <v>130</v>
      </c>
      <c r="F53" s="65" t="s">
        <v>1309</v>
      </c>
      <c r="G53" s="66" t="s">
        <v>50</v>
      </c>
      <c r="H53" s="66" t="s">
        <v>41</v>
      </c>
      <c r="I53" s="1" t="s">
        <v>27</v>
      </c>
      <c r="J53" s="53">
        <v>6335814048</v>
      </c>
      <c r="K53" s="20">
        <v>7.4999999999999997E-3</v>
      </c>
      <c r="L53" s="208"/>
      <c r="M53" s="20" t="s">
        <v>68</v>
      </c>
      <c r="N53" s="210"/>
      <c r="O53" s="212">
        <v>0</v>
      </c>
      <c r="P53" s="78">
        <v>9.4000000000000004E-3</v>
      </c>
      <c r="Q53" s="214"/>
      <c r="R53" s="53">
        <v>47581657</v>
      </c>
      <c r="S53" s="50">
        <v>24571341.550697431</v>
      </c>
      <c r="T53" s="50">
        <v>3178670.8835898004</v>
      </c>
      <c r="U53" s="50">
        <v>5852476.336372315</v>
      </c>
      <c r="V53" s="5">
        <v>2567277.009195298</v>
      </c>
      <c r="W53" s="5">
        <v>9254529.0738222227</v>
      </c>
      <c r="X53" s="70"/>
      <c r="Y53" s="70"/>
      <c r="Z53" s="50"/>
      <c r="AA53" s="44">
        <f>+R53+T53+U53+V53</f>
        <v>59180081.229157418</v>
      </c>
      <c r="AB53" s="45">
        <f>+R53/AA53</f>
        <v>0.80401472947889441</v>
      </c>
      <c r="AC53" s="45">
        <f>+U53/AA53</f>
        <v>9.8892671568163712E-2</v>
      </c>
      <c r="AD53" s="45">
        <f>+R53/J53</f>
        <v>7.5099516241357968E-3</v>
      </c>
      <c r="AE53" s="45">
        <f>+U53/J53</f>
        <v>9.2371340005152798E-4</v>
      </c>
      <c r="AF53" s="46">
        <f>+AA53/J53+Z53</f>
        <v>9.3405647294586471E-3</v>
      </c>
    </row>
    <row r="54" spans="1:32" ht="13.5" customHeight="1" x14ac:dyDescent="0.25">
      <c r="A54" s="2" t="s">
        <v>191</v>
      </c>
      <c r="B54" s="8" t="s">
        <v>192</v>
      </c>
      <c r="C54" s="10" t="s">
        <v>279</v>
      </c>
      <c r="D54" s="64" t="s">
        <v>129</v>
      </c>
      <c r="E54" s="50" t="s">
        <v>130</v>
      </c>
      <c r="F54" s="65" t="s">
        <v>1309</v>
      </c>
      <c r="G54" s="66" t="s">
        <v>50</v>
      </c>
      <c r="H54" s="66" t="s">
        <v>41</v>
      </c>
      <c r="I54" s="1" t="s">
        <v>27</v>
      </c>
      <c r="J54" s="53">
        <v>4437669527</v>
      </c>
      <c r="K54" s="184">
        <v>1.7000000000000001E-2</v>
      </c>
      <c r="L54" s="184">
        <v>0.2</v>
      </c>
      <c r="M54" s="20" t="s">
        <v>68</v>
      </c>
      <c r="N54" s="212">
        <v>2.5000000000000001E-4</v>
      </c>
      <c r="O54" s="212" t="s">
        <v>139</v>
      </c>
      <c r="P54" s="78">
        <v>1.8800000000000001E-2</v>
      </c>
      <c r="Q54" s="185">
        <v>188273950.00000003</v>
      </c>
      <c r="R54" s="185">
        <v>76282530</v>
      </c>
      <c r="S54" s="215">
        <v>9596359.0086441152</v>
      </c>
      <c r="T54" s="215">
        <v>2242911.7317464915</v>
      </c>
      <c r="U54" s="215">
        <v>1832146.6716353355</v>
      </c>
      <c r="V54" s="172">
        <v>1546571.9609656567</v>
      </c>
      <c r="W54" s="172">
        <v>1390999.2823841646</v>
      </c>
      <c r="X54" s="206"/>
      <c r="Y54" s="206"/>
      <c r="Z54" s="218">
        <v>5.9999999999999995E-4</v>
      </c>
      <c r="AA54" s="166">
        <f>+R54+T54+U54+V54</f>
        <v>81904160.364347488</v>
      </c>
      <c r="AB54" s="216">
        <f>+R54/AA54</f>
        <v>0.93136331122448623</v>
      </c>
      <c r="AC54" s="216">
        <f>+U54/AA54</f>
        <v>2.23693969083512E-2</v>
      </c>
      <c r="AD54" s="216">
        <f>+R54/(J54+J55)</f>
        <v>1.703747145839438E-2</v>
      </c>
      <c r="AE54" s="216">
        <f>+U54/(J54+J55)</f>
        <v>4.0920439615177011E-4</v>
      </c>
      <c r="AF54" s="170">
        <f>+AA54/(J54+J55)+Z54</f>
        <v>1.8893045531281231E-2</v>
      </c>
    </row>
    <row r="55" spans="1:32" ht="13.5" customHeight="1" x14ac:dyDescent="0.25">
      <c r="A55" s="2" t="s">
        <v>193</v>
      </c>
      <c r="B55" s="6" t="s">
        <v>194</v>
      </c>
      <c r="C55" s="10" t="s">
        <v>279</v>
      </c>
      <c r="D55" s="64" t="s">
        <v>129</v>
      </c>
      <c r="E55" s="50" t="s">
        <v>130</v>
      </c>
      <c r="F55" s="65" t="s">
        <v>1309</v>
      </c>
      <c r="G55" s="66" t="s">
        <v>50</v>
      </c>
      <c r="H55" s="66" t="s">
        <v>41</v>
      </c>
      <c r="I55" s="1" t="s">
        <v>58</v>
      </c>
      <c r="J55" s="53">
        <v>39669154.756999999</v>
      </c>
      <c r="K55" s="227">
        <v>1.7000000000000001E-2</v>
      </c>
      <c r="L55" s="208"/>
      <c r="M55" s="20" t="s">
        <v>68</v>
      </c>
      <c r="N55" s="210"/>
      <c r="O55" s="212">
        <v>0</v>
      </c>
      <c r="P55" s="78">
        <v>1.8800000000000001E-2</v>
      </c>
      <c r="Q55" s="214"/>
      <c r="R55" s="185"/>
      <c r="S55" s="215"/>
      <c r="T55" s="215"/>
      <c r="U55" s="215"/>
      <c r="V55" s="205"/>
      <c r="W55" s="205"/>
      <c r="X55" s="205"/>
      <c r="Y55" s="205"/>
      <c r="Z55" s="218"/>
      <c r="AA55" s="205"/>
      <c r="AB55" s="205"/>
      <c r="AC55" s="205"/>
      <c r="AD55" s="205"/>
      <c r="AE55" s="205"/>
      <c r="AF55" s="205"/>
    </row>
    <row r="56" spans="1:32" ht="13.5" customHeight="1" x14ac:dyDescent="0.25">
      <c r="A56" s="2" t="s">
        <v>195</v>
      </c>
      <c r="B56" s="6" t="s">
        <v>196</v>
      </c>
      <c r="C56" s="10" t="s">
        <v>279</v>
      </c>
      <c r="D56" s="64" t="s">
        <v>129</v>
      </c>
      <c r="E56" s="50" t="s">
        <v>130</v>
      </c>
      <c r="F56" s="65" t="s">
        <v>1309</v>
      </c>
      <c r="G56" s="66" t="s">
        <v>50</v>
      </c>
      <c r="H56" s="66" t="s">
        <v>41</v>
      </c>
      <c r="I56" s="1" t="s">
        <v>27</v>
      </c>
      <c r="J56" s="53">
        <v>8499611346</v>
      </c>
      <c r="K56" s="20">
        <v>7.4999999999999997E-3</v>
      </c>
      <c r="L56" s="208"/>
      <c r="M56" s="20" t="s">
        <v>68</v>
      </c>
      <c r="N56" s="210"/>
      <c r="O56" s="212">
        <v>0</v>
      </c>
      <c r="P56" s="78">
        <v>9.2999999999999992E-3</v>
      </c>
      <c r="Q56" s="214"/>
      <c r="R56" s="53">
        <v>63852552</v>
      </c>
      <c r="S56" s="50">
        <v>18217366.991355885</v>
      </c>
      <c r="T56" s="50">
        <v>4257859.268253509</v>
      </c>
      <c r="U56" s="50">
        <v>3478078.3283646642</v>
      </c>
      <c r="V56" s="5">
        <v>2935954.0390343433</v>
      </c>
      <c r="W56" s="5">
        <v>2640620.7176158354</v>
      </c>
      <c r="X56" s="70"/>
      <c r="Y56" s="70"/>
      <c r="Z56" s="49">
        <v>5.9999999999999995E-4</v>
      </c>
      <c r="AA56" s="44">
        <f>+R56+T56+U56+V56</f>
        <v>74524443.635652512</v>
      </c>
      <c r="AB56" s="45">
        <f>+R56/AA56</f>
        <v>0.85680011664592859</v>
      </c>
      <c r="AC56" s="45">
        <f>+U56/AA56</f>
        <v>4.6670302503281628E-2</v>
      </c>
      <c r="AD56" s="45">
        <f>+R56/J56</f>
        <v>7.5124084385399144E-3</v>
      </c>
      <c r="AE56" s="45">
        <f>+U56/J56</f>
        <v>4.0920439615177011E-4</v>
      </c>
      <c r="AF56" s="46">
        <f>+AA56/J56+Z56</f>
        <v>9.3679825114267659E-3</v>
      </c>
    </row>
    <row r="57" spans="1:32" ht="13.5" customHeight="1" x14ac:dyDescent="0.25">
      <c r="A57" s="2" t="s">
        <v>197</v>
      </c>
      <c r="B57" s="81" t="s">
        <v>198</v>
      </c>
      <c r="C57" s="10" t="s">
        <v>279</v>
      </c>
      <c r="D57" s="64" t="s">
        <v>129</v>
      </c>
      <c r="E57" s="50" t="s">
        <v>130</v>
      </c>
      <c r="F57" s="65" t="s">
        <v>1309</v>
      </c>
      <c r="G57" s="1" t="s">
        <v>77</v>
      </c>
      <c r="H57" s="66" t="s">
        <v>41</v>
      </c>
      <c r="I57" s="1" t="s">
        <v>27</v>
      </c>
      <c r="J57" s="53">
        <v>55814567005.748634</v>
      </c>
      <c r="K57" s="218">
        <v>1.7500000000000002E-2</v>
      </c>
      <c r="L57" s="208">
        <v>0.2</v>
      </c>
      <c r="M57" s="20" t="s">
        <v>68</v>
      </c>
      <c r="N57" s="208">
        <v>5.9999999999999995E-4</v>
      </c>
      <c r="O57" s="212" t="s">
        <v>149</v>
      </c>
      <c r="P57" s="78">
        <v>1.89E-2</v>
      </c>
      <c r="Q57" s="185">
        <v>2039067076</v>
      </c>
      <c r="R57" s="185">
        <v>1185272349</v>
      </c>
      <c r="S57" s="215">
        <v>486324162.73030251</v>
      </c>
      <c r="T57" s="215">
        <v>35520323.225129858</v>
      </c>
      <c r="U57" s="215">
        <v>37390724.797513887</v>
      </c>
      <c r="V57" s="225">
        <v>22349043.172829084</v>
      </c>
      <c r="W57" s="172">
        <v>204229005.41114861</v>
      </c>
      <c r="X57" s="226"/>
      <c r="Y57" s="226"/>
      <c r="Z57" s="225"/>
      <c r="AA57" s="207">
        <f>+R57+T57+U57+V57</f>
        <v>1280532440.195473</v>
      </c>
      <c r="AB57" s="200">
        <f>+R57/AA57</f>
        <v>0.92560899809697006</v>
      </c>
      <c r="AC57" s="200">
        <f>+U57/AA57</f>
        <v>2.9199357723265647E-2</v>
      </c>
      <c r="AD57" s="200">
        <f>+R57/(J57+J58)</f>
        <v>1.7634426822756784E-2</v>
      </c>
      <c r="AE57" s="200">
        <f>+U57/(J57+J58)</f>
        <v>5.5629746264467699E-4</v>
      </c>
      <c r="AF57" s="203">
        <f>+AA57/(J57+J58)+Z57</f>
        <v>1.905170202430264E-2</v>
      </c>
    </row>
    <row r="58" spans="1:32" ht="13.5" customHeight="1" x14ac:dyDescent="0.25">
      <c r="A58" s="2" t="s">
        <v>199</v>
      </c>
      <c r="B58" s="81" t="s">
        <v>200</v>
      </c>
      <c r="C58" s="10" t="s">
        <v>279</v>
      </c>
      <c r="D58" s="64" t="s">
        <v>129</v>
      </c>
      <c r="E58" s="50" t="s">
        <v>130</v>
      </c>
      <c r="F58" s="65" t="s">
        <v>1309</v>
      </c>
      <c r="G58" s="1" t="s">
        <v>77</v>
      </c>
      <c r="H58" s="66" t="s">
        <v>41</v>
      </c>
      <c r="I58" s="1" t="s">
        <v>144</v>
      </c>
      <c r="J58" s="53">
        <v>11398978459.218555</v>
      </c>
      <c r="K58" s="182">
        <v>1.7500000000000002E-2</v>
      </c>
      <c r="L58" s="208"/>
      <c r="M58" s="20" t="s">
        <v>68</v>
      </c>
      <c r="N58" s="208"/>
      <c r="O58" s="212"/>
      <c r="P58" s="78">
        <v>1.89E-2</v>
      </c>
      <c r="Q58" s="214"/>
      <c r="R58" s="185"/>
      <c r="S58" s="215"/>
      <c r="T58" s="215"/>
      <c r="U58" s="215"/>
      <c r="V58" s="202"/>
      <c r="W58" s="205"/>
      <c r="X58" s="202"/>
      <c r="Y58" s="202"/>
      <c r="Z58" s="202"/>
      <c r="AA58" s="202"/>
      <c r="AB58" s="202"/>
      <c r="AC58" s="202"/>
      <c r="AD58" s="202"/>
      <c r="AE58" s="202"/>
      <c r="AF58" s="202"/>
    </row>
    <row r="59" spans="1:32" ht="13.5" customHeight="1" x14ac:dyDescent="0.25">
      <c r="A59" s="2" t="s">
        <v>201</v>
      </c>
      <c r="B59" s="81" t="s">
        <v>202</v>
      </c>
      <c r="C59" s="10" t="s">
        <v>279</v>
      </c>
      <c r="D59" s="64" t="s">
        <v>129</v>
      </c>
      <c r="E59" s="50" t="s">
        <v>130</v>
      </c>
      <c r="F59" s="65" t="s">
        <v>1309</v>
      </c>
      <c r="G59" s="1" t="s">
        <v>77</v>
      </c>
      <c r="H59" s="66" t="s">
        <v>41</v>
      </c>
      <c r="I59" s="1" t="s">
        <v>27</v>
      </c>
      <c r="J59" s="53">
        <v>3123839886.352459</v>
      </c>
      <c r="K59" s="20">
        <v>0.01</v>
      </c>
      <c r="L59" s="208"/>
      <c r="M59" s="20" t="s">
        <v>68</v>
      </c>
      <c r="N59" s="208"/>
      <c r="O59" s="182"/>
      <c r="P59" s="78">
        <v>1.14E-2</v>
      </c>
      <c r="Q59" s="214"/>
      <c r="R59" s="53">
        <v>31459740</v>
      </c>
      <c r="S59" s="50">
        <v>22602569.269697495</v>
      </c>
      <c r="T59" s="50">
        <v>1650854.7748701388</v>
      </c>
      <c r="U59" s="50">
        <v>1737784.2024861092</v>
      </c>
      <c r="V59" s="5">
        <v>1038701.8271709123</v>
      </c>
      <c r="W59" s="5">
        <v>9491817.5888513885</v>
      </c>
      <c r="X59" s="70"/>
      <c r="Y59" s="70"/>
      <c r="Z59" s="50"/>
      <c r="AA59" s="44">
        <f>+R59+T59+U59+V59</f>
        <v>35887080.804527164</v>
      </c>
      <c r="AB59" s="45">
        <f>+R59/AA59</f>
        <v>0.87663134740208093</v>
      </c>
      <c r="AC59" s="45">
        <f>+U59/AA59</f>
        <v>4.8423671235663372E-2</v>
      </c>
      <c r="AD59" s="45">
        <f>+R59/J59</f>
        <v>1.0070855467798593E-2</v>
      </c>
      <c r="AE59" s="45">
        <f>+U59/J59</f>
        <v>5.5629746264467699E-4</v>
      </c>
      <c r="AF59" s="46">
        <f>+AA59/J59+Z59</f>
        <v>1.1488130669344449E-2</v>
      </c>
    </row>
    <row r="60" spans="1:32" ht="13.5" customHeight="1" x14ac:dyDescent="0.25">
      <c r="A60" s="2" t="s">
        <v>203</v>
      </c>
      <c r="B60" s="81" t="s">
        <v>204</v>
      </c>
      <c r="C60" s="10" t="s">
        <v>279</v>
      </c>
      <c r="D60" s="64" t="s">
        <v>129</v>
      </c>
      <c r="E60" s="50" t="s">
        <v>130</v>
      </c>
      <c r="F60" s="65" t="s">
        <v>1309</v>
      </c>
      <c r="G60" s="1" t="s">
        <v>205</v>
      </c>
      <c r="H60" s="66" t="s">
        <v>41</v>
      </c>
      <c r="I60" s="1" t="s">
        <v>27</v>
      </c>
      <c r="J60" s="53">
        <v>4848254290.4754095</v>
      </c>
      <c r="K60" s="20">
        <v>5.0000000000000001E-3</v>
      </c>
      <c r="L60" s="78">
        <v>0</v>
      </c>
      <c r="M60" s="20" t="s">
        <v>68</v>
      </c>
      <c r="N60" s="78">
        <v>8.9999999999999998E-4</v>
      </c>
      <c r="O60" s="20" t="s">
        <v>139</v>
      </c>
      <c r="P60" s="78">
        <v>6.3E-3</v>
      </c>
      <c r="Q60" s="53">
        <v>30782873</v>
      </c>
      <c r="R60" s="53">
        <v>24210781</v>
      </c>
      <c r="S60" s="50">
        <v>0</v>
      </c>
      <c r="T60" s="50">
        <v>2427260</v>
      </c>
      <c r="U60" s="50">
        <v>1942828</v>
      </c>
      <c r="V60" s="5">
        <v>1612421</v>
      </c>
      <c r="W60" s="5">
        <v>589583</v>
      </c>
      <c r="X60" s="70"/>
      <c r="Y60" s="70"/>
      <c r="Z60" s="50"/>
      <c r="AA60" s="44">
        <f>+R60+T60+U60+V60</f>
        <v>30193290</v>
      </c>
      <c r="AB60" s="45">
        <f>+R60/AA60</f>
        <v>0.80185965159808681</v>
      </c>
      <c r="AC60" s="45">
        <f>+U60/AA60</f>
        <v>6.434634980156187E-2</v>
      </c>
      <c r="AD60" s="45">
        <f>+R60/J60</f>
        <v>4.9937110451411457E-3</v>
      </c>
      <c r="AE60" s="45">
        <f>+U60/J60</f>
        <v>4.0072733062223318E-4</v>
      </c>
      <c r="AF60" s="46">
        <f>+AA60/J60+Z60</f>
        <v>6.2276622039639986E-3</v>
      </c>
    </row>
    <row r="61" spans="1:32" ht="13.5" customHeight="1" x14ac:dyDescent="0.25">
      <c r="A61" s="2" t="s">
        <v>206</v>
      </c>
      <c r="B61" s="82" t="s">
        <v>207</v>
      </c>
      <c r="C61" s="10" t="s">
        <v>279</v>
      </c>
      <c r="D61" s="64" t="s">
        <v>129</v>
      </c>
      <c r="E61" s="50" t="s">
        <v>130</v>
      </c>
      <c r="F61" s="55" t="s">
        <v>131</v>
      </c>
      <c r="G61" s="65" t="s">
        <v>89</v>
      </c>
      <c r="H61" s="66" t="s">
        <v>41</v>
      </c>
      <c r="I61" s="1" t="s">
        <v>144</v>
      </c>
      <c r="J61" s="53">
        <v>788892147.92043936</v>
      </c>
      <c r="K61" s="20">
        <v>0.02</v>
      </c>
      <c r="L61" s="78">
        <v>0</v>
      </c>
      <c r="M61" s="20" t="s">
        <v>68</v>
      </c>
      <c r="N61" s="78">
        <v>1.9E-3</v>
      </c>
      <c r="O61" s="20" t="s">
        <v>139</v>
      </c>
      <c r="P61" s="78">
        <v>2.24E-2</v>
      </c>
      <c r="Q61" s="53">
        <v>17877557</v>
      </c>
      <c r="R61" s="53">
        <v>16033048</v>
      </c>
      <c r="S61" s="50">
        <v>0</v>
      </c>
      <c r="T61" s="50">
        <v>405149</v>
      </c>
      <c r="U61" s="50">
        <v>468132</v>
      </c>
      <c r="V61" s="5">
        <v>601357</v>
      </c>
      <c r="W61" s="5">
        <v>369871</v>
      </c>
      <c r="X61" s="70"/>
      <c r="Y61" s="70"/>
      <c r="Z61" s="50"/>
      <c r="AA61" s="44">
        <f>+R61+T61+U61+V61</f>
        <v>17507686</v>
      </c>
      <c r="AB61" s="45">
        <f>+R61/AA61</f>
        <v>0.91577196438181496</v>
      </c>
      <c r="AC61" s="45">
        <f>+U61/AA61</f>
        <v>2.6738656382116973E-2</v>
      </c>
      <c r="AD61" s="45">
        <f>+R61/J61</f>
        <v>2.0323498012071672E-2</v>
      </c>
      <c r="AE61" s="45">
        <f>+U61/J61</f>
        <v>5.934043091112267E-4</v>
      </c>
      <c r="AF61" s="46">
        <f>+AA61/J61+Z61</f>
        <v>2.219274972650085E-2</v>
      </c>
    </row>
    <row r="62" spans="1:32" ht="13.5" customHeight="1" x14ac:dyDescent="0.25">
      <c r="A62" s="2" t="s">
        <v>208</v>
      </c>
      <c r="B62" s="81" t="s">
        <v>209</v>
      </c>
      <c r="C62" s="10" t="s">
        <v>279</v>
      </c>
      <c r="D62" s="64" t="s">
        <v>129</v>
      </c>
      <c r="E62" s="50" t="s">
        <v>130</v>
      </c>
      <c r="F62" s="65" t="s">
        <v>1309</v>
      </c>
      <c r="G62" s="1" t="s">
        <v>77</v>
      </c>
      <c r="H62" s="66" t="s">
        <v>41</v>
      </c>
      <c r="I62" s="1" t="s">
        <v>27</v>
      </c>
      <c r="J62" s="53">
        <v>28931873850.172131</v>
      </c>
      <c r="K62" s="218">
        <v>1.7500000000000002E-2</v>
      </c>
      <c r="L62" s="208">
        <v>0.2</v>
      </c>
      <c r="M62" s="20" t="s">
        <v>68</v>
      </c>
      <c r="N62" s="208">
        <v>5.9999999999999995E-4</v>
      </c>
      <c r="O62" s="212" t="s">
        <v>149</v>
      </c>
      <c r="P62" s="78">
        <v>1.89E-2</v>
      </c>
      <c r="Q62" s="185">
        <v>865991510</v>
      </c>
      <c r="R62" s="185">
        <v>539823600</v>
      </c>
      <c r="S62" s="215">
        <v>173990140.17746535</v>
      </c>
      <c r="T62" s="215">
        <v>17541305.610162981</v>
      </c>
      <c r="U62" s="215">
        <v>16019122.543853814</v>
      </c>
      <c r="V62" s="223">
        <v>11952752.746980939</v>
      </c>
      <c r="W62" s="172">
        <v>3889104.049700479</v>
      </c>
      <c r="X62" s="222"/>
      <c r="Y62" s="222"/>
      <c r="Z62" s="223"/>
      <c r="AA62" s="224">
        <f>+R62+T62+U62+V62</f>
        <v>585336780.90099764</v>
      </c>
      <c r="AB62" s="219">
        <f>+R62/AA62</f>
        <v>0.92224445415690426</v>
      </c>
      <c r="AC62" s="219">
        <f>+U62/AA62</f>
        <v>2.7367360238657625E-2</v>
      </c>
      <c r="AD62" s="219">
        <f>+R62/(J62+J63)</f>
        <v>1.7599337893425611E-2</v>
      </c>
      <c r="AE62" s="219">
        <f>+U62/(J62+J63)</f>
        <v>5.2225569687111659E-4</v>
      </c>
      <c r="AF62" s="221">
        <f>+AA62/(J62+J63)+Z62</f>
        <v>1.9083159366368369E-2</v>
      </c>
    </row>
    <row r="63" spans="1:32" ht="13.5" customHeight="1" x14ac:dyDescent="0.25">
      <c r="A63" s="2" t="s">
        <v>210</v>
      </c>
      <c r="B63" s="81" t="s">
        <v>211</v>
      </c>
      <c r="C63" s="10" t="s">
        <v>279</v>
      </c>
      <c r="D63" s="64" t="s">
        <v>129</v>
      </c>
      <c r="E63" s="50" t="s">
        <v>130</v>
      </c>
      <c r="F63" s="65" t="s">
        <v>1309</v>
      </c>
      <c r="G63" s="1" t="s">
        <v>77</v>
      </c>
      <c r="H63" s="66" t="s">
        <v>41</v>
      </c>
      <c r="I63" s="1" t="s">
        <v>144</v>
      </c>
      <c r="J63" s="53">
        <v>1741075511.2726474</v>
      </c>
      <c r="K63" s="182">
        <v>1.7500000000000002E-2</v>
      </c>
      <c r="L63" s="208"/>
      <c r="M63" s="20" t="s">
        <v>68</v>
      </c>
      <c r="N63" s="208"/>
      <c r="O63" s="212" t="e">
        <v>#N/A</v>
      </c>
      <c r="P63" s="78">
        <v>1.89E-2</v>
      </c>
      <c r="Q63" s="214"/>
      <c r="R63" s="185"/>
      <c r="S63" s="215"/>
      <c r="T63" s="215"/>
      <c r="U63" s="215"/>
      <c r="V63" s="220"/>
      <c r="W63" s="205"/>
      <c r="X63" s="220"/>
      <c r="Y63" s="220"/>
      <c r="Z63" s="220"/>
      <c r="AA63" s="220"/>
      <c r="AB63" s="220"/>
      <c r="AC63" s="220"/>
      <c r="AD63" s="220"/>
      <c r="AE63" s="220"/>
      <c r="AF63" s="220"/>
    </row>
    <row r="64" spans="1:32" ht="13.5" customHeight="1" x14ac:dyDescent="0.25">
      <c r="A64" s="2" t="s">
        <v>212</v>
      </c>
      <c r="B64" s="81" t="s">
        <v>213</v>
      </c>
      <c r="C64" s="10" t="s">
        <v>279</v>
      </c>
      <c r="D64" s="64" t="s">
        <v>129</v>
      </c>
      <c r="E64" s="50" t="s">
        <v>130</v>
      </c>
      <c r="F64" s="65" t="s">
        <v>1309</v>
      </c>
      <c r="G64" s="1" t="s">
        <v>77</v>
      </c>
      <c r="H64" s="66" t="s">
        <v>41</v>
      </c>
      <c r="I64" s="1" t="s">
        <v>27</v>
      </c>
      <c r="J64" s="53">
        <v>5923679673.9234972</v>
      </c>
      <c r="K64" s="20">
        <v>0.01</v>
      </c>
      <c r="L64" s="208"/>
      <c r="M64" s="20" t="s">
        <v>68</v>
      </c>
      <c r="N64" s="208"/>
      <c r="O64" s="182" t="e">
        <v>#N/A</v>
      </c>
      <c r="P64" s="78">
        <v>1.1299999999999999E-2</v>
      </c>
      <c r="Q64" s="214"/>
      <c r="R64" s="53">
        <v>59633068</v>
      </c>
      <c r="S64" s="50">
        <v>33601654.822534636</v>
      </c>
      <c r="T64" s="50">
        <v>3387645.3898370168</v>
      </c>
      <c r="U64" s="50">
        <v>3093675.4561461848</v>
      </c>
      <c r="V64" s="5">
        <v>2308362.2530190609</v>
      </c>
      <c r="W64" s="5">
        <v>751078.95029952039</v>
      </c>
      <c r="X64" s="70"/>
      <c r="Y64" s="70"/>
      <c r="Z64" s="50"/>
      <c r="AA64" s="44">
        <f t="shared" ref="AA64:AA70" si="12">+R64+T64+U64+V64</f>
        <v>68422751.099002272</v>
      </c>
      <c r="AB64" s="45">
        <f t="shared" ref="AB64:AB70" si="13">+R64/AA64</f>
        <v>0.87153858975526577</v>
      </c>
      <c r="AC64" s="45">
        <f t="shared" ref="AC64:AC70" si="14">+U64/AA64</f>
        <v>4.5214134282175862E-2</v>
      </c>
      <c r="AD64" s="45">
        <f t="shared" ref="AD64:AD69" si="15">+R64/J64</f>
        <v>1.0066896132569329E-2</v>
      </c>
      <c r="AE64" s="45">
        <f t="shared" ref="AE64:AE69" si="16">+U64/J64</f>
        <v>5.2225569687111659E-4</v>
      </c>
      <c r="AF64" s="46">
        <f t="shared" ref="AF64:AF69" si="17">+AA64/J64+Z64</f>
        <v>1.1550717605512092E-2</v>
      </c>
    </row>
    <row r="65" spans="1:33" ht="13.5" customHeight="1" x14ac:dyDescent="0.25">
      <c r="A65" s="2" t="s">
        <v>214</v>
      </c>
      <c r="B65" s="7" t="s">
        <v>215</v>
      </c>
      <c r="C65" s="10" t="s">
        <v>279</v>
      </c>
      <c r="D65" s="64" t="s">
        <v>129</v>
      </c>
      <c r="E65" s="50" t="s">
        <v>130</v>
      </c>
      <c r="F65" s="65" t="s">
        <v>133</v>
      </c>
      <c r="G65" s="50" t="s">
        <v>77</v>
      </c>
      <c r="H65" s="66" t="s">
        <v>41</v>
      </c>
      <c r="I65" s="50" t="s">
        <v>27</v>
      </c>
      <c r="J65" s="53">
        <v>7509218902.2213116</v>
      </c>
      <c r="K65" s="20">
        <v>0</v>
      </c>
      <c r="L65" s="20">
        <v>0.05</v>
      </c>
      <c r="M65" s="20" t="s">
        <v>68</v>
      </c>
      <c r="N65" s="20">
        <v>4.0000000000000002E-4</v>
      </c>
      <c r="O65" s="20" t="s">
        <v>139</v>
      </c>
      <c r="P65" s="20">
        <v>1.3299999999999999E-2</v>
      </c>
      <c r="Q65" s="53">
        <v>20612977</v>
      </c>
      <c r="R65" s="53">
        <v>0</v>
      </c>
      <c r="S65" s="50">
        <v>10807198</v>
      </c>
      <c r="T65" s="50">
        <v>3758764</v>
      </c>
      <c r="U65" s="50">
        <v>2988453</v>
      </c>
      <c r="V65" s="5">
        <v>2354108</v>
      </c>
      <c r="W65" s="5">
        <v>704454</v>
      </c>
      <c r="X65" s="13"/>
      <c r="Y65" s="13"/>
      <c r="Z65" s="49">
        <v>1.03E-2</v>
      </c>
      <c r="AA65" s="44">
        <f t="shared" si="12"/>
        <v>9101325</v>
      </c>
      <c r="AB65" s="45">
        <f t="shared" si="13"/>
        <v>0</v>
      </c>
      <c r="AC65" s="45">
        <f t="shared" si="14"/>
        <v>0.32835361884121267</v>
      </c>
      <c r="AD65" s="45">
        <f t="shared" si="15"/>
        <v>0</v>
      </c>
      <c r="AE65" s="45">
        <f t="shared" si="16"/>
        <v>3.9797121896606078E-4</v>
      </c>
      <c r="AF65" s="46">
        <f t="shared" si="17"/>
        <v>1.1512020200570757E-2</v>
      </c>
      <c r="AG65" s="68"/>
    </row>
    <row r="66" spans="1:33" ht="13.5" customHeight="1" x14ac:dyDescent="0.25">
      <c r="A66" s="2" t="s">
        <v>216</v>
      </c>
      <c r="B66" s="80" t="s">
        <v>217</v>
      </c>
      <c r="C66" s="10" t="s">
        <v>279</v>
      </c>
      <c r="D66" s="64" t="s">
        <v>129</v>
      </c>
      <c r="E66" s="50" t="s">
        <v>130</v>
      </c>
      <c r="F66" s="65" t="s">
        <v>1309</v>
      </c>
      <c r="G66" s="1" t="s">
        <v>138</v>
      </c>
      <c r="H66" s="66" t="s">
        <v>41</v>
      </c>
      <c r="I66" s="1" t="s">
        <v>144</v>
      </c>
      <c r="J66" s="53">
        <v>2010019733.296128</v>
      </c>
      <c r="K66" s="20">
        <v>5.0000000000000001E-3</v>
      </c>
      <c r="L66" s="184">
        <v>0</v>
      </c>
      <c r="M66" s="20" t="s">
        <v>68</v>
      </c>
      <c r="N66" s="184">
        <v>6.9999999999999999E-4</v>
      </c>
      <c r="O66" s="184" t="s">
        <v>139</v>
      </c>
      <c r="P66" s="78">
        <v>6.4999999999999997E-3</v>
      </c>
      <c r="Q66" s="185">
        <v>13139334</v>
      </c>
      <c r="R66" s="53">
        <v>10196055</v>
      </c>
      <c r="S66" s="50">
        <v>0</v>
      </c>
      <c r="T66" s="50">
        <v>1026183.3516576315</v>
      </c>
      <c r="U66" s="50">
        <v>725326.33484967775</v>
      </c>
      <c r="V66" s="5">
        <v>907383.67035471206</v>
      </c>
      <c r="W66" s="5">
        <v>188672.70903662746</v>
      </c>
      <c r="X66" s="13"/>
      <c r="Y66" s="70"/>
      <c r="Z66" s="50"/>
      <c r="AA66" s="44">
        <f t="shared" si="12"/>
        <v>12854948.356862022</v>
      </c>
      <c r="AB66" s="45">
        <f t="shared" si="13"/>
        <v>0.79316187953079609</v>
      </c>
      <c r="AC66" s="45">
        <f t="shared" si="14"/>
        <v>5.6423901109061689E-2</v>
      </c>
      <c r="AD66" s="45">
        <f t="shared" si="15"/>
        <v>5.0726143784071281E-3</v>
      </c>
      <c r="AE66" s="45">
        <f t="shared" si="16"/>
        <v>3.6085533034058945E-4</v>
      </c>
      <c r="AF66" s="46">
        <f t="shared" si="17"/>
        <v>6.3954339073984375E-3</v>
      </c>
    </row>
    <row r="67" spans="1:33" ht="13.5" customHeight="1" x14ac:dyDescent="0.25">
      <c r="A67" s="2" t="s">
        <v>218</v>
      </c>
      <c r="B67" s="80" t="s">
        <v>219</v>
      </c>
      <c r="C67" s="10" t="s">
        <v>279</v>
      </c>
      <c r="D67" s="64" t="s">
        <v>129</v>
      </c>
      <c r="E67" s="50" t="s">
        <v>130</v>
      </c>
      <c r="F67" s="65" t="s">
        <v>1309</v>
      </c>
      <c r="G67" s="1" t="s">
        <v>138</v>
      </c>
      <c r="H67" s="66" t="s">
        <v>41</v>
      </c>
      <c r="I67" s="1" t="s">
        <v>144</v>
      </c>
      <c r="J67" s="53">
        <v>21459195.692117192</v>
      </c>
      <c r="K67" s="20">
        <v>3.0000000000000001E-3</v>
      </c>
      <c r="L67" s="208"/>
      <c r="M67" s="20" t="s">
        <v>68</v>
      </c>
      <c r="N67" s="208"/>
      <c r="O67" s="184">
        <v>0</v>
      </c>
      <c r="P67" s="78">
        <v>4.4999999999999997E-3</v>
      </c>
      <c r="Q67" s="214"/>
      <c r="R67" s="53">
        <v>65312</v>
      </c>
      <c r="S67" s="50">
        <v>0</v>
      </c>
      <c r="T67" s="50">
        <v>10955.648342368562</v>
      </c>
      <c r="U67" s="50">
        <v>7743.665150322302</v>
      </c>
      <c r="V67" s="5">
        <v>9687.3296452879313</v>
      </c>
      <c r="W67" s="5">
        <v>2014.2909633725412</v>
      </c>
      <c r="X67" s="13"/>
      <c r="Y67" s="70"/>
      <c r="Z67" s="50"/>
      <c r="AA67" s="44">
        <f t="shared" si="12"/>
        <v>93698.643137978783</v>
      </c>
      <c r="AB67" s="45">
        <f t="shared" si="13"/>
        <v>0.6970431781367723</v>
      </c>
      <c r="AC67" s="45">
        <f t="shared" si="14"/>
        <v>8.2644368061116233E-2</v>
      </c>
      <c r="AD67" s="45">
        <f t="shared" si="15"/>
        <v>3.0435437067192444E-3</v>
      </c>
      <c r="AE67" s="45">
        <f t="shared" si="16"/>
        <v>3.608553303405894E-4</v>
      </c>
      <c r="AF67" s="46">
        <f t="shared" si="17"/>
        <v>4.3663632357105533E-3</v>
      </c>
    </row>
    <row r="68" spans="1:33" ht="13.5" customHeight="1" x14ac:dyDescent="0.25">
      <c r="A68" s="2" t="s">
        <v>220</v>
      </c>
      <c r="B68" s="8" t="s">
        <v>221</v>
      </c>
      <c r="C68" s="10" t="s">
        <v>279</v>
      </c>
      <c r="D68" s="64" t="s">
        <v>129</v>
      </c>
      <c r="E68" s="50" t="s">
        <v>130</v>
      </c>
      <c r="F68" s="65" t="s">
        <v>1309</v>
      </c>
      <c r="G68" s="66" t="s">
        <v>50</v>
      </c>
      <c r="H68" s="66" t="s">
        <v>41</v>
      </c>
      <c r="I68" s="1" t="s">
        <v>27</v>
      </c>
      <c r="J68" s="53">
        <v>2359539385.0819674</v>
      </c>
      <c r="K68" s="20">
        <v>7.4999999999999997E-3</v>
      </c>
      <c r="L68" s="184">
        <v>0.2</v>
      </c>
      <c r="M68" s="20" t="s">
        <v>68</v>
      </c>
      <c r="N68" s="184">
        <v>8.0000000000000004E-4</v>
      </c>
      <c r="O68" s="184" t="s">
        <v>139</v>
      </c>
      <c r="P68" s="78">
        <v>9.1000000000000004E-3</v>
      </c>
      <c r="Q68" s="185">
        <v>137028094.99999997</v>
      </c>
      <c r="R68" s="53">
        <v>17681990</v>
      </c>
      <c r="S68" s="50">
        <v>15317249.764150091</v>
      </c>
      <c r="T68" s="50">
        <v>1198783.0364961748</v>
      </c>
      <c r="U68" s="50">
        <v>1992725.5885059605</v>
      </c>
      <c r="V68" s="5">
        <v>708277.76491593069</v>
      </c>
      <c r="W68" s="5">
        <v>5366353.0449515004</v>
      </c>
      <c r="X68" s="70"/>
      <c r="Y68" s="70"/>
      <c r="Z68" s="50"/>
      <c r="AA68" s="44">
        <f t="shared" si="12"/>
        <v>21581776.389918067</v>
      </c>
      <c r="AB68" s="45">
        <f t="shared" si="13"/>
        <v>0.81930188139008553</v>
      </c>
      <c r="AC68" s="45">
        <f t="shared" si="14"/>
        <v>9.2333714913146028E-2</v>
      </c>
      <c r="AD68" s="45">
        <f t="shared" si="15"/>
        <v>7.4938312586741379E-3</v>
      </c>
      <c r="AE68" s="45">
        <f t="shared" si="16"/>
        <v>8.4454008316404343E-4</v>
      </c>
      <c r="AF68" s="46">
        <f t="shared" si="17"/>
        <v>9.146605700403829E-3</v>
      </c>
    </row>
    <row r="69" spans="1:33" ht="13.5" customHeight="1" x14ac:dyDescent="0.25">
      <c r="A69" s="2" t="s">
        <v>222</v>
      </c>
      <c r="B69" s="8" t="s">
        <v>223</v>
      </c>
      <c r="C69" s="10" t="s">
        <v>279</v>
      </c>
      <c r="D69" s="64" t="s">
        <v>129</v>
      </c>
      <c r="E69" s="50" t="s">
        <v>130</v>
      </c>
      <c r="F69" s="65" t="s">
        <v>1309</v>
      </c>
      <c r="G69" s="66" t="s">
        <v>50</v>
      </c>
      <c r="H69" s="66" t="s">
        <v>41</v>
      </c>
      <c r="I69" s="1" t="s">
        <v>144</v>
      </c>
      <c r="J69" s="53">
        <v>6115267367.9442997</v>
      </c>
      <c r="K69" s="20">
        <v>5.0000000000000001E-3</v>
      </c>
      <c r="L69" s="208"/>
      <c r="M69" s="20" t="s">
        <v>68</v>
      </c>
      <c r="N69" s="208"/>
      <c r="O69" s="184">
        <v>0</v>
      </c>
      <c r="P69" s="78">
        <v>6.6E-3</v>
      </c>
      <c r="Q69" s="214"/>
      <c r="R69" s="53">
        <v>31049433</v>
      </c>
      <c r="S69" s="50">
        <v>39698035.235849909</v>
      </c>
      <c r="T69" s="50">
        <v>3106910.963503825</v>
      </c>
      <c r="U69" s="50">
        <v>5164588.411494039</v>
      </c>
      <c r="V69" s="5">
        <v>1835659.2350840694</v>
      </c>
      <c r="W69" s="5">
        <v>13908088.955048498</v>
      </c>
      <c r="X69" s="70"/>
      <c r="Y69" s="70"/>
      <c r="Z69" s="50"/>
      <c r="AA69" s="44">
        <f t="shared" si="12"/>
        <v>41156591.610081933</v>
      </c>
      <c r="AB69" s="45">
        <f t="shared" si="13"/>
        <v>0.7544218747306074</v>
      </c>
      <c r="AC69" s="45">
        <f t="shared" si="14"/>
        <v>0.12548630023650681</v>
      </c>
      <c r="AD69" s="45">
        <f t="shared" si="15"/>
        <v>5.0773631195192596E-3</v>
      </c>
      <c r="AE69" s="45">
        <f t="shared" si="16"/>
        <v>8.4454008316404332E-4</v>
      </c>
      <c r="AF69" s="46">
        <f t="shared" si="17"/>
        <v>6.7301377247740973E-3</v>
      </c>
    </row>
    <row r="70" spans="1:33" ht="13.5" customHeight="1" x14ac:dyDescent="0.25">
      <c r="A70" s="2" t="s">
        <v>224</v>
      </c>
      <c r="B70" s="8" t="s">
        <v>225</v>
      </c>
      <c r="C70" s="10" t="s">
        <v>279</v>
      </c>
      <c r="D70" s="64" t="s">
        <v>129</v>
      </c>
      <c r="E70" s="50" t="s">
        <v>130</v>
      </c>
      <c r="F70" s="65" t="s">
        <v>1309</v>
      </c>
      <c r="G70" s="65" t="s">
        <v>152</v>
      </c>
      <c r="H70" s="66" t="s">
        <v>41</v>
      </c>
      <c r="I70" s="1" t="s">
        <v>27</v>
      </c>
      <c r="J70" s="53">
        <v>6984282024.3715849</v>
      </c>
      <c r="K70" s="218">
        <v>1.2500000000000001E-2</v>
      </c>
      <c r="L70" s="208">
        <v>0.2</v>
      </c>
      <c r="M70" s="20" t="s">
        <v>68</v>
      </c>
      <c r="N70" s="210">
        <v>1.8000000000000001E-4</v>
      </c>
      <c r="O70" s="212" t="s">
        <v>149</v>
      </c>
      <c r="P70" s="78">
        <v>1.37E-2</v>
      </c>
      <c r="Q70" s="185">
        <v>373246087.99999988</v>
      </c>
      <c r="R70" s="185">
        <v>123280738</v>
      </c>
      <c r="S70" s="215">
        <v>22814862.281684648</v>
      </c>
      <c r="T70" s="215">
        <v>4920476.8699655142</v>
      </c>
      <c r="U70" s="215">
        <v>2679093.1622242965</v>
      </c>
      <c r="V70" s="172">
        <v>3229253.0460320115</v>
      </c>
      <c r="W70" s="172">
        <v>131128.54339288326</v>
      </c>
      <c r="X70" s="206"/>
      <c r="Y70" s="206"/>
      <c r="Z70" s="172"/>
      <c r="AA70" s="166">
        <f t="shared" si="12"/>
        <v>134109561.07822181</v>
      </c>
      <c r="AB70" s="216">
        <f t="shared" si="13"/>
        <v>0.91925390709536581</v>
      </c>
      <c r="AC70" s="216">
        <f t="shared" si="14"/>
        <v>1.9976899041983048E-2</v>
      </c>
      <c r="AD70" s="216">
        <f>+R70/(J70+J71)</f>
        <v>1.2581940550301283E-2</v>
      </c>
      <c r="AE70" s="216">
        <f>+U70/(J70+J71)</f>
        <v>2.7342625817039458E-4</v>
      </c>
      <c r="AF70" s="203">
        <f>+AA70/(J70+J71)+Z70</f>
        <v>1.3687122190274249E-2</v>
      </c>
    </row>
    <row r="71" spans="1:33" ht="13.5" customHeight="1" x14ac:dyDescent="0.25">
      <c r="A71" s="2" t="s">
        <v>226</v>
      </c>
      <c r="B71" s="8" t="s">
        <v>227</v>
      </c>
      <c r="C71" s="10" t="s">
        <v>279</v>
      </c>
      <c r="D71" s="64" t="s">
        <v>129</v>
      </c>
      <c r="E71" s="50" t="s">
        <v>130</v>
      </c>
      <c r="F71" s="65" t="s">
        <v>1309</v>
      </c>
      <c r="G71" s="65" t="s">
        <v>152</v>
      </c>
      <c r="H71" s="66" t="s">
        <v>41</v>
      </c>
      <c r="I71" s="1" t="s">
        <v>144</v>
      </c>
      <c r="J71" s="53">
        <v>2813947231.8497815</v>
      </c>
      <c r="K71" s="182">
        <v>1.2500000000000001E-2</v>
      </c>
      <c r="L71" s="208"/>
      <c r="M71" s="20" t="s">
        <v>68</v>
      </c>
      <c r="N71" s="210"/>
      <c r="O71" s="212" t="e">
        <v>#N/A</v>
      </c>
      <c r="P71" s="78">
        <v>1.37E-2</v>
      </c>
      <c r="Q71" s="214"/>
      <c r="R71" s="185"/>
      <c r="S71" s="215"/>
      <c r="T71" s="215"/>
      <c r="U71" s="215"/>
      <c r="V71" s="205"/>
      <c r="W71" s="205"/>
      <c r="X71" s="205"/>
      <c r="Y71" s="205"/>
      <c r="Z71" s="205"/>
      <c r="AA71" s="205"/>
      <c r="AB71" s="205"/>
      <c r="AC71" s="205"/>
      <c r="AD71" s="205"/>
      <c r="AE71" s="205"/>
      <c r="AF71" s="202"/>
    </row>
    <row r="72" spans="1:33" ht="13.5" customHeight="1" x14ac:dyDescent="0.25">
      <c r="A72" s="2" t="s">
        <v>228</v>
      </c>
      <c r="B72" s="8" t="s">
        <v>229</v>
      </c>
      <c r="C72" s="10" t="s">
        <v>279</v>
      </c>
      <c r="D72" s="64" t="s">
        <v>129</v>
      </c>
      <c r="E72" s="50" t="s">
        <v>130</v>
      </c>
      <c r="F72" s="65" t="s">
        <v>1309</v>
      </c>
      <c r="G72" s="65" t="s">
        <v>152</v>
      </c>
      <c r="H72" s="66" t="s">
        <v>41</v>
      </c>
      <c r="I72" s="1" t="s">
        <v>27</v>
      </c>
      <c r="J72" s="53">
        <v>777753798.04098356</v>
      </c>
      <c r="K72" s="20">
        <v>0.01</v>
      </c>
      <c r="L72" s="208"/>
      <c r="M72" s="20" t="s">
        <v>68</v>
      </c>
      <c r="N72" s="210"/>
      <c r="O72" s="212" t="e">
        <v>#N/A</v>
      </c>
      <c r="P72" s="78">
        <v>1.11E-2</v>
      </c>
      <c r="Q72" s="214"/>
      <c r="R72" s="53">
        <v>7816723</v>
      </c>
      <c r="S72" s="50">
        <v>1810974.75139148</v>
      </c>
      <c r="T72" s="50">
        <v>390572.56915667636</v>
      </c>
      <c r="U72" s="50">
        <v>212658.31077615888</v>
      </c>
      <c r="V72" s="5">
        <v>256328.33808130174</v>
      </c>
      <c r="W72" s="5">
        <v>10408.587101658317</v>
      </c>
      <c r="X72" s="70"/>
      <c r="Y72" s="70"/>
      <c r="Z72" s="50"/>
      <c r="AA72" s="44">
        <f>+R72+T72+U72+V72</f>
        <v>8676282.2180141378</v>
      </c>
      <c r="AB72" s="45">
        <f>+R72/AA72</f>
        <v>0.90093000706806459</v>
      </c>
      <c r="AC72" s="45">
        <f>+U72/AA72</f>
        <v>2.4510303541605286E-2</v>
      </c>
      <c r="AD72" s="45">
        <f>+R72/J72</f>
        <v>1.005038229281408E-2</v>
      </c>
      <c r="AE72" s="45">
        <f>+U72/J72</f>
        <v>2.7342625817039458E-4</v>
      </c>
      <c r="AF72" s="46">
        <f>+AA72/J72+Z72</f>
        <v>1.1155563932787048E-2</v>
      </c>
    </row>
    <row r="73" spans="1:33" ht="13.5" customHeight="1" x14ac:dyDescent="0.25">
      <c r="A73" s="2" t="s">
        <v>230</v>
      </c>
      <c r="B73" s="8" t="s">
        <v>231</v>
      </c>
      <c r="C73" s="10" t="s">
        <v>279</v>
      </c>
      <c r="D73" s="64" t="s">
        <v>129</v>
      </c>
      <c r="E73" s="50" t="s">
        <v>130</v>
      </c>
      <c r="F73" s="65" t="s">
        <v>1309</v>
      </c>
      <c r="G73" s="65" t="s">
        <v>152</v>
      </c>
      <c r="H73" s="66" t="s">
        <v>41</v>
      </c>
      <c r="I73" s="1" t="s">
        <v>27</v>
      </c>
      <c r="J73" s="53">
        <v>18761345604.937157</v>
      </c>
      <c r="K73" s="20">
        <v>7.4999999999999997E-3</v>
      </c>
      <c r="L73" s="208"/>
      <c r="M73" s="20" t="s">
        <v>68</v>
      </c>
      <c r="N73" s="210"/>
      <c r="O73" s="212" t="e">
        <v>#N/A</v>
      </c>
      <c r="P73" s="78">
        <v>8.6E-3</v>
      </c>
      <c r="Q73" s="214"/>
      <c r="R73" s="53">
        <v>141021904</v>
      </c>
      <c r="S73" s="50">
        <v>43685190.966923863</v>
      </c>
      <c r="T73" s="50">
        <v>9421576.5608778093</v>
      </c>
      <c r="U73" s="50">
        <v>5129844.5269995444</v>
      </c>
      <c r="V73" s="5">
        <v>6183273.6158866864</v>
      </c>
      <c r="W73" s="5">
        <v>251080.86950545839</v>
      </c>
      <c r="X73" s="70"/>
      <c r="Y73" s="70"/>
      <c r="Z73" s="50"/>
      <c r="AA73" s="44">
        <f>+R73+T73+U73+V73</f>
        <v>161756598.70376402</v>
      </c>
      <c r="AB73" s="45">
        <f>+R73/AA73</f>
        <v>0.87181546304805224</v>
      </c>
      <c r="AC73" s="45">
        <f>+U73/AA73</f>
        <v>3.1713355548444622E-2</v>
      </c>
      <c r="AD73" s="45">
        <f>+R73/J73</f>
        <v>7.5166199146658903E-3</v>
      </c>
      <c r="AE73" s="45">
        <f>+U73/J73</f>
        <v>2.7342625817039458E-4</v>
      </c>
      <c r="AF73" s="46">
        <f>+AA73/J73+Z73</f>
        <v>8.6218015546388541E-3</v>
      </c>
    </row>
    <row r="74" spans="1:33" ht="13.5" customHeight="1" x14ac:dyDescent="0.25">
      <c r="A74" s="2" t="s">
        <v>232</v>
      </c>
      <c r="B74" s="8" t="s">
        <v>233</v>
      </c>
      <c r="C74" s="10" t="s">
        <v>279</v>
      </c>
      <c r="D74" s="64" t="s">
        <v>129</v>
      </c>
      <c r="E74" s="50" t="s">
        <v>130</v>
      </c>
      <c r="F74" s="65" t="s">
        <v>1309</v>
      </c>
      <c r="G74" s="1" t="s">
        <v>77</v>
      </c>
      <c r="H74" s="66" t="s">
        <v>41</v>
      </c>
      <c r="I74" s="1" t="s">
        <v>27</v>
      </c>
      <c r="J74" s="53">
        <v>88148687.415300548</v>
      </c>
      <c r="K74" s="184">
        <v>1.7500000000000002E-2</v>
      </c>
      <c r="L74" s="208">
        <v>0.2</v>
      </c>
      <c r="M74" s="20" t="s">
        <v>68</v>
      </c>
      <c r="N74" s="208">
        <v>2.9999999999999997E-4</v>
      </c>
      <c r="O74" s="184" t="s">
        <v>139</v>
      </c>
      <c r="P74" s="78">
        <v>1.9699999999999999E-2</v>
      </c>
      <c r="Q74" s="185">
        <v>114133977.00000001</v>
      </c>
      <c r="R74" s="185">
        <v>15027937</v>
      </c>
      <c r="S74" s="215">
        <v>13392182.499008395</v>
      </c>
      <c r="T74" s="215">
        <v>425119.05708807427</v>
      </c>
      <c r="U74" s="215">
        <v>864589.66966322239</v>
      </c>
      <c r="V74" s="172">
        <v>416418.42983895849</v>
      </c>
      <c r="W74" s="172">
        <v>5736168.8402440278</v>
      </c>
      <c r="X74" s="206"/>
      <c r="Y74" s="206"/>
      <c r="Z74" s="172"/>
      <c r="AA74" s="207">
        <f>+R74+T74+U74+V74</f>
        <v>16734064.156590255</v>
      </c>
      <c r="AB74" s="200">
        <f>+R74/AA74</f>
        <v>0.89804466263395177</v>
      </c>
      <c r="AC74" s="200">
        <f>+U74/AA74</f>
        <v>5.1666448841880847E-2</v>
      </c>
      <c r="AD74" s="200">
        <f>+R74/(J74+J75+J76+J77)</f>
        <v>1.7788331441899528E-2</v>
      </c>
      <c r="AE74" s="200">
        <f>+U74/(J74+J75+J76+J77)</f>
        <v>1.0234011232021951E-3</v>
      </c>
      <c r="AF74" s="203">
        <f>+AA74/(J74+J75+J76+J77)+Z74</f>
        <v>1.980784718404385E-2</v>
      </c>
    </row>
    <row r="75" spans="1:33" ht="13.5" customHeight="1" x14ac:dyDescent="0.25">
      <c r="A75" s="2" t="s">
        <v>234</v>
      </c>
      <c r="B75" s="8" t="s">
        <v>235</v>
      </c>
      <c r="C75" s="10" t="s">
        <v>279</v>
      </c>
      <c r="D75" s="64" t="s">
        <v>129</v>
      </c>
      <c r="E75" s="50" t="s">
        <v>130</v>
      </c>
      <c r="F75" s="65" t="s">
        <v>1309</v>
      </c>
      <c r="G75" s="1" t="s">
        <v>77</v>
      </c>
      <c r="H75" s="66" t="s">
        <v>41</v>
      </c>
      <c r="I75" s="1" t="s">
        <v>58</v>
      </c>
      <c r="J75" s="53">
        <v>42020872.271488495</v>
      </c>
      <c r="K75" s="184">
        <v>1.7500000000000002E-2</v>
      </c>
      <c r="L75" s="208"/>
      <c r="M75" s="20" t="s">
        <v>68</v>
      </c>
      <c r="N75" s="208"/>
      <c r="O75" s="184">
        <v>0</v>
      </c>
      <c r="P75" s="78">
        <v>1.9699999999999999E-2</v>
      </c>
      <c r="Q75" s="214"/>
      <c r="R75" s="185"/>
      <c r="S75" s="215"/>
      <c r="T75" s="215"/>
      <c r="U75" s="215"/>
      <c r="V75" s="204"/>
      <c r="W75" s="204"/>
      <c r="X75" s="204"/>
      <c r="Y75" s="204"/>
      <c r="Z75" s="204"/>
      <c r="AA75" s="201"/>
      <c r="AB75" s="201"/>
      <c r="AC75" s="201"/>
      <c r="AD75" s="201"/>
      <c r="AE75" s="201"/>
      <c r="AF75" s="201"/>
    </row>
    <row r="76" spans="1:33" ht="13.5" customHeight="1" x14ac:dyDescent="0.25">
      <c r="A76" s="2" t="s">
        <v>236</v>
      </c>
      <c r="B76" s="8" t="s">
        <v>237</v>
      </c>
      <c r="C76" s="10" t="s">
        <v>279</v>
      </c>
      <c r="D76" s="64" t="s">
        <v>129</v>
      </c>
      <c r="E76" s="50" t="s">
        <v>130</v>
      </c>
      <c r="F76" s="65" t="s">
        <v>1309</v>
      </c>
      <c r="G76" s="1" t="s">
        <v>77</v>
      </c>
      <c r="H76" s="66" t="s">
        <v>41</v>
      </c>
      <c r="I76" s="1" t="s">
        <v>144</v>
      </c>
      <c r="J76" s="53">
        <v>684853879.40615571</v>
      </c>
      <c r="K76" s="184">
        <v>1.7500000000000002E-2</v>
      </c>
      <c r="L76" s="208"/>
      <c r="M76" s="20" t="s">
        <v>68</v>
      </c>
      <c r="N76" s="208"/>
      <c r="O76" s="184">
        <v>0</v>
      </c>
      <c r="P76" s="78">
        <v>1.9699999999999999E-2</v>
      </c>
      <c r="Q76" s="214"/>
      <c r="R76" s="185"/>
      <c r="S76" s="215"/>
      <c r="T76" s="215"/>
      <c r="U76" s="215"/>
      <c r="V76" s="204"/>
      <c r="W76" s="204"/>
      <c r="X76" s="204"/>
      <c r="Y76" s="204"/>
      <c r="Z76" s="204"/>
      <c r="AA76" s="201"/>
      <c r="AB76" s="201"/>
      <c r="AC76" s="201"/>
      <c r="AD76" s="201"/>
      <c r="AE76" s="201"/>
      <c r="AF76" s="201"/>
    </row>
    <row r="77" spans="1:33" ht="13.5" customHeight="1" x14ac:dyDescent="0.25">
      <c r="A77" s="2" t="s">
        <v>238</v>
      </c>
      <c r="B77" s="8" t="s">
        <v>239</v>
      </c>
      <c r="C77" s="10" t="s">
        <v>279</v>
      </c>
      <c r="D77" s="64" t="s">
        <v>129</v>
      </c>
      <c r="E77" s="50" t="s">
        <v>130</v>
      </c>
      <c r="F77" s="65" t="s">
        <v>1309</v>
      </c>
      <c r="G77" s="1" t="s">
        <v>77</v>
      </c>
      <c r="H77" s="66" t="s">
        <v>41</v>
      </c>
      <c r="I77" s="1" t="s">
        <v>135</v>
      </c>
      <c r="J77" s="53">
        <v>29796495.204121612</v>
      </c>
      <c r="K77" s="184">
        <v>1.7500000000000002E-2</v>
      </c>
      <c r="L77" s="208"/>
      <c r="M77" s="20" t="s">
        <v>68</v>
      </c>
      <c r="N77" s="208"/>
      <c r="O77" s="184">
        <v>0</v>
      </c>
      <c r="P77" s="78">
        <v>1.9699999999999999E-2</v>
      </c>
      <c r="Q77" s="214"/>
      <c r="R77" s="185"/>
      <c r="S77" s="215"/>
      <c r="T77" s="215"/>
      <c r="U77" s="215"/>
      <c r="V77" s="205"/>
      <c r="W77" s="205"/>
      <c r="X77" s="205"/>
      <c r="Y77" s="205"/>
      <c r="Z77" s="205"/>
      <c r="AA77" s="202"/>
      <c r="AB77" s="202"/>
      <c r="AC77" s="202"/>
      <c r="AD77" s="202"/>
      <c r="AE77" s="202"/>
      <c r="AF77" s="202"/>
    </row>
    <row r="78" spans="1:33" ht="13.5" customHeight="1" x14ac:dyDescent="0.25">
      <c r="A78" s="2" t="s">
        <v>240</v>
      </c>
      <c r="B78" s="8" t="s">
        <v>241</v>
      </c>
      <c r="C78" s="10" t="s">
        <v>279</v>
      </c>
      <c r="D78" s="64" t="s">
        <v>129</v>
      </c>
      <c r="E78" s="50" t="s">
        <v>130</v>
      </c>
      <c r="F78" s="65" t="s">
        <v>1309</v>
      </c>
      <c r="G78" s="1" t="s">
        <v>77</v>
      </c>
      <c r="H78" s="66" t="s">
        <v>41</v>
      </c>
      <c r="I78" s="1" t="s">
        <v>27</v>
      </c>
      <c r="J78" s="53">
        <v>1834045331.1147542</v>
      </c>
      <c r="K78" s="20">
        <v>7.4999999999999997E-3</v>
      </c>
      <c r="L78" s="209"/>
      <c r="M78" s="20" t="s">
        <v>68</v>
      </c>
      <c r="N78" s="209"/>
      <c r="O78" s="217">
        <v>0</v>
      </c>
      <c r="P78" s="78">
        <v>9.7000000000000003E-3</v>
      </c>
      <c r="Q78" s="214"/>
      <c r="R78" s="53">
        <v>13782274</v>
      </c>
      <c r="S78" s="50">
        <v>29073496.953146365</v>
      </c>
      <c r="T78" s="50">
        <v>922903.91143413249</v>
      </c>
      <c r="U78" s="50">
        <v>1876964.0518665814</v>
      </c>
      <c r="V78" s="5">
        <v>904015.45469182334</v>
      </c>
      <c r="W78" s="5">
        <v>12452823.676194387</v>
      </c>
      <c r="X78" s="70"/>
      <c r="Y78" s="70"/>
      <c r="Z78" s="50"/>
      <c r="AA78" s="44">
        <f>+R78+T78+U78+V78</f>
        <v>17486157.417992536</v>
      </c>
      <c r="AB78" s="45">
        <f>+R78/AA78</f>
        <v>0.78818196991745071</v>
      </c>
      <c r="AC78" s="45">
        <f>+U78/AA78</f>
        <v>0.10733999511723843</v>
      </c>
      <c r="AD78" s="45">
        <f>+R78/J78</f>
        <v>7.5146855784763902E-3</v>
      </c>
      <c r="AE78" s="45">
        <f>+U78/J78</f>
        <v>1.0234011232021951E-3</v>
      </c>
      <c r="AF78" s="46">
        <f>+AA78/J78+Z78</f>
        <v>9.5342013206207096E-3</v>
      </c>
    </row>
    <row r="79" spans="1:33" ht="13.5" customHeight="1" x14ac:dyDescent="0.25">
      <c r="A79" s="2" t="s">
        <v>242</v>
      </c>
      <c r="B79" s="8" t="s">
        <v>243</v>
      </c>
      <c r="C79" s="10" t="s">
        <v>279</v>
      </c>
      <c r="D79" s="64" t="s">
        <v>129</v>
      </c>
      <c r="E79" s="50" t="s">
        <v>130</v>
      </c>
      <c r="F79" s="65" t="s">
        <v>1309</v>
      </c>
      <c r="G79" s="1" t="s">
        <v>77</v>
      </c>
      <c r="H79" s="66" t="s">
        <v>41</v>
      </c>
      <c r="I79" s="1" t="s">
        <v>27</v>
      </c>
      <c r="J79" s="53">
        <v>555590829.03005469</v>
      </c>
      <c r="K79" s="20">
        <v>0.01</v>
      </c>
      <c r="L79" s="209"/>
      <c r="M79" s="20" t="s">
        <v>68</v>
      </c>
      <c r="N79" s="209"/>
      <c r="O79" s="217">
        <v>0</v>
      </c>
      <c r="P79" s="78">
        <v>1.2200000000000001E-2</v>
      </c>
      <c r="Q79" s="214"/>
      <c r="R79" s="53">
        <v>5557412</v>
      </c>
      <c r="S79" s="50">
        <v>8807289.54784525</v>
      </c>
      <c r="T79" s="50">
        <v>279577.03147779347</v>
      </c>
      <c r="U79" s="50">
        <v>568592.27847019664</v>
      </c>
      <c r="V79" s="5">
        <v>273855.11546921841</v>
      </c>
      <c r="W79" s="5">
        <v>3772357.4835615875</v>
      </c>
      <c r="X79" s="70"/>
      <c r="Y79" s="70"/>
      <c r="Z79" s="50"/>
      <c r="AA79" s="44">
        <f>+R79+T79+U79+V79</f>
        <v>6679436.4254172081</v>
      </c>
      <c r="AB79" s="45">
        <f>+R79/AA79</f>
        <v>0.83201809943911176</v>
      </c>
      <c r="AC79" s="45">
        <f>+U79/AA79</f>
        <v>8.5125786407149087E-2</v>
      </c>
      <c r="AD79" s="45">
        <f>+R79/J79</f>
        <v>1.0002706505616873E-2</v>
      </c>
      <c r="AE79" s="45">
        <f>+U79/J79</f>
        <v>1.0234011232021949E-3</v>
      </c>
      <c r="AF79" s="46">
        <f>+AA79/J79+Z79</f>
        <v>1.2022222247761193E-2</v>
      </c>
    </row>
    <row r="80" spans="1:33" ht="13.5" customHeight="1" x14ac:dyDescent="0.25">
      <c r="A80" s="2" t="s">
        <v>244</v>
      </c>
      <c r="B80" s="8" t="s">
        <v>245</v>
      </c>
      <c r="C80" s="10" t="s">
        <v>279</v>
      </c>
      <c r="D80" s="64" t="s">
        <v>129</v>
      </c>
      <c r="E80" s="50" t="s">
        <v>130</v>
      </c>
      <c r="F80" s="55" t="s">
        <v>131</v>
      </c>
      <c r="G80" s="1" t="s">
        <v>77</v>
      </c>
      <c r="H80" s="66" t="s">
        <v>41</v>
      </c>
      <c r="I80" s="1" t="s">
        <v>27</v>
      </c>
      <c r="J80" s="53">
        <v>293752774.5</v>
      </c>
      <c r="K80" s="184">
        <v>1.7500000000000002E-2</v>
      </c>
      <c r="L80" s="208">
        <v>0.2</v>
      </c>
      <c r="M80" s="20" t="s">
        <v>68</v>
      </c>
      <c r="N80" s="210" t="s">
        <v>246</v>
      </c>
      <c r="O80" s="212" t="s">
        <v>139</v>
      </c>
      <c r="P80" s="78">
        <v>1.9699999999999999E-2</v>
      </c>
      <c r="Q80" s="185">
        <v>28345719</v>
      </c>
      <c r="R80" s="185">
        <v>8618571</v>
      </c>
      <c r="S80" s="215">
        <v>0</v>
      </c>
      <c r="T80" s="215">
        <v>246770.07917479341</v>
      </c>
      <c r="U80" s="215">
        <v>267642.72490010201</v>
      </c>
      <c r="V80" s="172">
        <v>303763.47323450306</v>
      </c>
      <c r="W80" s="172">
        <v>757413.8855705543</v>
      </c>
      <c r="X80" s="206"/>
      <c r="Y80" s="206"/>
      <c r="Z80" s="172"/>
      <c r="AA80" s="207">
        <f>+R80+T80+U80+V80</f>
        <v>9436747.2773093991</v>
      </c>
      <c r="AB80" s="200">
        <f>+R80/AA80</f>
        <v>0.91329890975498529</v>
      </c>
      <c r="AC80" s="200">
        <f>+U80/AA80</f>
        <v>2.8361756125826035E-2</v>
      </c>
      <c r="AD80" s="200">
        <f>+R80/(J80+J81+J82+J83)</f>
        <v>1.751715656826798E-2</v>
      </c>
      <c r="AE80" s="200">
        <f>+U80/(J80+J81+J82+J83)</f>
        <v>5.4398107487110825E-4</v>
      </c>
      <c r="AF80" s="203">
        <f>+AA80/(J80+J81+J82+J83)+Z80</f>
        <v>1.9180091403993228E-2</v>
      </c>
    </row>
    <row r="81" spans="1:32" ht="13.5" customHeight="1" x14ac:dyDescent="0.25">
      <c r="A81" s="2" t="s">
        <v>247</v>
      </c>
      <c r="B81" s="8" t="s">
        <v>248</v>
      </c>
      <c r="C81" s="10" t="s">
        <v>279</v>
      </c>
      <c r="D81" s="64" t="s">
        <v>129</v>
      </c>
      <c r="E81" s="50" t="s">
        <v>130</v>
      </c>
      <c r="F81" s="55" t="s">
        <v>131</v>
      </c>
      <c r="G81" s="1" t="s">
        <v>77</v>
      </c>
      <c r="H81" s="66" t="s">
        <v>41</v>
      </c>
      <c r="I81" s="1" t="s">
        <v>58</v>
      </c>
      <c r="J81" s="53">
        <v>60923640.774676494</v>
      </c>
      <c r="K81" s="184">
        <v>1.7500000000000002E-2</v>
      </c>
      <c r="L81" s="208"/>
      <c r="M81" s="20" t="s">
        <v>68</v>
      </c>
      <c r="N81" s="210"/>
      <c r="O81" s="212">
        <v>0</v>
      </c>
      <c r="P81" s="78">
        <v>1.9699999999999999E-2</v>
      </c>
      <c r="Q81" s="214"/>
      <c r="R81" s="185"/>
      <c r="S81" s="215"/>
      <c r="T81" s="215"/>
      <c r="U81" s="215"/>
      <c r="V81" s="204"/>
      <c r="W81" s="204"/>
      <c r="X81" s="204"/>
      <c r="Y81" s="204"/>
      <c r="Z81" s="204"/>
      <c r="AA81" s="201"/>
      <c r="AB81" s="201"/>
      <c r="AC81" s="201"/>
      <c r="AD81" s="201"/>
      <c r="AE81" s="201"/>
      <c r="AF81" s="201"/>
    </row>
    <row r="82" spans="1:32" ht="13.5" customHeight="1" x14ac:dyDescent="0.25">
      <c r="A82" s="2" t="s">
        <v>249</v>
      </c>
      <c r="B82" s="8" t="s">
        <v>250</v>
      </c>
      <c r="C82" s="10" t="s">
        <v>279</v>
      </c>
      <c r="D82" s="64" t="s">
        <v>129</v>
      </c>
      <c r="E82" s="50" t="s">
        <v>130</v>
      </c>
      <c r="F82" s="55" t="s">
        <v>131</v>
      </c>
      <c r="G82" s="1" t="s">
        <v>77</v>
      </c>
      <c r="H82" s="66" t="s">
        <v>41</v>
      </c>
      <c r="I82" s="1" t="s">
        <v>144</v>
      </c>
      <c r="J82" s="53">
        <v>85667392.704651639</v>
      </c>
      <c r="K82" s="184">
        <v>1.7500000000000002E-2</v>
      </c>
      <c r="L82" s="208"/>
      <c r="M82" s="20" t="s">
        <v>68</v>
      </c>
      <c r="N82" s="210"/>
      <c r="O82" s="212">
        <v>0</v>
      </c>
      <c r="P82" s="78">
        <v>1.9699999999999999E-2</v>
      </c>
      <c r="Q82" s="214"/>
      <c r="R82" s="185"/>
      <c r="S82" s="215"/>
      <c r="T82" s="215"/>
      <c r="U82" s="215"/>
      <c r="V82" s="204"/>
      <c r="W82" s="204"/>
      <c r="X82" s="204"/>
      <c r="Y82" s="204"/>
      <c r="Z82" s="204"/>
      <c r="AA82" s="201"/>
      <c r="AB82" s="201"/>
      <c r="AC82" s="201"/>
      <c r="AD82" s="201"/>
      <c r="AE82" s="201"/>
      <c r="AF82" s="201"/>
    </row>
    <row r="83" spans="1:32" ht="13.5" customHeight="1" x14ac:dyDescent="0.25">
      <c r="A83" s="2" t="s">
        <v>251</v>
      </c>
      <c r="B83" s="8" t="s">
        <v>252</v>
      </c>
      <c r="C83" s="10" t="s">
        <v>279</v>
      </c>
      <c r="D83" s="64" t="s">
        <v>129</v>
      </c>
      <c r="E83" s="50" t="s">
        <v>130</v>
      </c>
      <c r="F83" s="55" t="s">
        <v>131</v>
      </c>
      <c r="G83" s="1" t="s">
        <v>77</v>
      </c>
      <c r="H83" s="66" t="s">
        <v>41</v>
      </c>
      <c r="I83" s="1" t="s">
        <v>135</v>
      </c>
      <c r="J83" s="53">
        <v>51663611.51319319</v>
      </c>
      <c r="K83" s="184">
        <v>1.7500000000000002E-2</v>
      </c>
      <c r="L83" s="208"/>
      <c r="M83" s="20" t="s">
        <v>68</v>
      </c>
      <c r="N83" s="210"/>
      <c r="O83" s="212">
        <v>0</v>
      </c>
      <c r="P83" s="78">
        <v>1.9699999999999999E-2</v>
      </c>
      <c r="Q83" s="214"/>
      <c r="R83" s="185"/>
      <c r="S83" s="215"/>
      <c r="T83" s="215"/>
      <c r="U83" s="215"/>
      <c r="V83" s="205"/>
      <c r="W83" s="205"/>
      <c r="X83" s="205"/>
      <c r="Y83" s="205"/>
      <c r="Z83" s="205"/>
      <c r="AA83" s="202"/>
      <c r="AB83" s="202"/>
      <c r="AC83" s="202"/>
      <c r="AD83" s="202"/>
      <c r="AE83" s="202"/>
      <c r="AF83" s="202"/>
    </row>
    <row r="84" spans="1:32" ht="13.5" customHeight="1" x14ac:dyDescent="0.25">
      <c r="A84" s="2" t="s">
        <v>253</v>
      </c>
      <c r="B84" s="8" t="s">
        <v>254</v>
      </c>
      <c r="C84" s="10" t="s">
        <v>279</v>
      </c>
      <c r="D84" s="64" t="s">
        <v>129</v>
      </c>
      <c r="E84" s="50" t="s">
        <v>130</v>
      </c>
      <c r="F84" s="55" t="s">
        <v>131</v>
      </c>
      <c r="G84" s="1" t="s">
        <v>77</v>
      </c>
      <c r="H84" s="66" t="s">
        <v>41</v>
      </c>
      <c r="I84" s="1" t="s">
        <v>27</v>
      </c>
      <c r="J84" s="53">
        <v>1469364426.3442624</v>
      </c>
      <c r="K84" s="20">
        <v>7.4999999999999997E-3</v>
      </c>
      <c r="L84" s="209"/>
      <c r="M84" s="20" t="s">
        <v>68</v>
      </c>
      <c r="N84" s="211"/>
      <c r="O84" s="213">
        <v>0</v>
      </c>
      <c r="P84" s="78">
        <v>8.9999999999999993E-3</v>
      </c>
      <c r="Q84" s="214"/>
      <c r="R84" s="53">
        <v>11054542</v>
      </c>
      <c r="S84" s="50">
        <v>0</v>
      </c>
      <c r="T84" s="50">
        <v>736970.95096573047</v>
      </c>
      <c r="U84" s="50">
        <v>799306.44002012117</v>
      </c>
      <c r="V84" s="5">
        <v>907179.89995746547</v>
      </c>
      <c r="W84" s="5">
        <v>2261992.3508967995</v>
      </c>
      <c r="X84" s="70"/>
      <c r="Y84" s="70"/>
      <c r="Z84" s="50"/>
      <c r="AA84" s="44">
        <f t="shared" ref="AA84:AA95" si="18">+R84+T84+U84+V84</f>
        <v>13497999.290943317</v>
      </c>
      <c r="AB84" s="45">
        <f t="shared" ref="AB84:AB95" si="19">+R84/AA84</f>
        <v>0.81897633580535223</v>
      </c>
      <c r="AC84" s="45">
        <f t="shared" ref="AC84:AC95" si="20">+U84/AA84</f>
        <v>5.9216660394731807E-2</v>
      </c>
      <c r="AD84" s="45">
        <f t="shared" ref="AD84:AD95" si="21">+R84/J84</f>
        <v>7.523349416797432E-3</v>
      </c>
      <c r="AE84" s="45">
        <f t="shared" ref="AE84:AE95" si="22">+U84/J84</f>
        <v>5.4398107487110825E-4</v>
      </c>
      <c r="AF84" s="46">
        <f t="shared" ref="AF84:AF95" si="23">+AA84/J84+Z84</f>
        <v>9.1862842525226793E-3</v>
      </c>
    </row>
    <row r="85" spans="1:32" ht="13.5" customHeight="1" x14ac:dyDescent="0.25">
      <c r="A85" s="2" t="s">
        <v>255</v>
      </c>
      <c r="B85" s="8" t="s">
        <v>256</v>
      </c>
      <c r="C85" s="10" t="s">
        <v>279</v>
      </c>
      <c r="D85" s="64" t="s">
        <v>129</v>
      </c>
      <c r="E85" s="50" t="s">
        <v>130</v>
      </c>
      <c r="F85" s="55" t="s">
        <v>131</v>
      </c>
      <c r="G85" s="1" t="s">
        <v>77</v>
      </c>
      <c r="H85" s="66" t="s">
        <v>41</v>
      </c>
      <c r="I85" s="1" t="s">
        <v>27</v>
      </c>
      <c r="J85" s="53">
        <v>179755950.33879781</v>
      </c>
      <c r="K85" s="20">
        <v>0.01</v>
      </c>
      <c r="L85" s="209"/>
      <c r="M85" s="20" t="s">
        <v>68</v>
      </c>
      <c r="N85" s="211"/>
      <c r="O85" s="213">
        <v>0</v>
      </c>
      <c r="P85" s="78">
        <v>1.23E-2</v>
      </c>
      <c r="Q85" s="214"/>
      <c r="R85" s="53">
        <v>1815921</v>
      </c>
      <c r="S85" s="50">
        <v>0</v>
      </c>
      <c r="T85" s="50">
        <v>90157.969859476128</v>
      </c>
      <c r="U85" s="50">
        <v>97783.835079776793</v>
      </c>
      <c r="V85" s="5">
        <v>110980.6268080314</v>
      </c>
      <c r="W85" s="5">
        <v>276722.76353264618</v>
      </c>
      <c r="X85" s="70"/>
      <c r="Y85" s="70"/>
      <c r="Z85" s="50"/>
      <c r="AA85" s="44">
        <f t="shared" si="18"/>
        <v>2114843.4317472843</v>
      </c>
      <c r="AB85" s="45">
        <f t="shared" si="19"/>
        <v>0.85865505348530013</v>
      </c>
      <c r="AC85" s="45">
        <f t="shared" si="20"/>
        <v>4.6236914568653323E-2</v>
      </c>
      <c r="AD85" s="45">
        <f t="shared" si="21"/>
        <v>1.0102146808366649E-2</v>
      </c>
      <c r="AE85" s="45">
        <f t="shared" si="22"/>
        <v>5.4398107487110825E-4</v>
      </c>
      <c r="AF85" s="46">
        <f t="shared" si="23"/>
        <v>1.1765081644091895E-2</v>
      </c>
    </row>
    <row r="86" spans="1:32" ht="13.5" customHeight="1" x14ac:dyDescent="0.25">
      <c r="A86" s="2" t="s">
        <v>257</v>
      </c>
      <c r="B86" s="81" t="s">
        <v>258</v>
      </c>
      <c r="C86" s="10" t="s">
        <v>279</v>
      </c>
      <c r="D86" s="64" t="s">
        <v>129</v>
      </c>
      <c r="E86" s="50" t="s">
        <v>130</v>
      </c>
      <c r="F86" s="65" t="s">
        <v>133</v>
      </c>
      <c r="G86" s="37" t="s">
        <v>64</v>
      </c>
      <c r="H86" s="66" t="s">
        <v>41</v>
      </c>
      <c r="I86" s="1" t="s">
        <v>27</v>
      </c>
      <c r="J86" s="53">
        <v>120098965.57650273</v>
      </c>
      <c r="K86" s="20">
        <v>0</v>
      </c>
      <c r="L86" s="78">
        <v>0</v>
      </c>
      <c r="M86" s="20" t="s">
        <v>68</v>
      </c>
      <c r="N86" s="78">
        <v>4.0000000000000002E-4</v>
      </c>
      <c r="O86" s="20" t="s">
        <v>259</v>
      </c>
      <c r="P86" s="78">
        <v>8.0000000000000002E-3</v>
      </c>
      <c r="Q86" s="53">
        <v>330394</v>
      </c>
      <c r="R86" s="53">
        <v>0</v>
      </c>
      <c r="S86" s="50">
        <v>0</v>
      </c>
      <c r="T86" s="50">
        <v>59816</v>
      </c>
      <c r="U86" s="50">
        <v>47671</v>
      </c>
      <c r="V86" s="5">
        <v>194850</v>
      </c>
      <c r="W86" s="5">
        <v>28057</v>
      </c>
      <c r="X86" s="70"/>
      <c r="Y86" s="70"/>
      <c r="Z86" s="49">
        <v>6.7999999999999996E-3</v>
      </c>
      <c r="AA86" s="44">
        <f t="shared" si="18"/>
        <v>302337</v>
      </c>
      <c r="AB86" s="45">
        <f t="shared" si="19"/>
        <v>0</v>
      </c>
      <c r="AC86" s="45">
        <f t="shared" si="20"/>
        <v>0.15767504473484886</v>
      </c>
      <c r="AD86" s="45">
        <f t="shared" si="21"/>
        <v>0</v>
      </c>
      <c r="AE86" s="45">
        <f t="shared" si="22"/>
        <v>3.9693097914014671E-4</v>
      </c>
      <c r="AF86" s="46">
        <f t="shared" si="23"/>
        <v>9.317398868081108E-3</v>
      </c>
    </row>
    <row r="87" spans="1:32" ht="13.5" customHeight="1" x14ac:dyDescent="0.25">
      <c r="A87" s="2" t="s">
        <v>260</v>
      </c>
      <c r="B87" s="81" t="s">
        <v>261</v>
      </c>
      <c r="C87" s="10" t="s">
        <v>279</v>
      </c>
      <c r="D87" s="64" t="s">
        <v>129</v>
      </c>
      <c r="E87" s="50" t="s">
        <v>130</v>
      </c>
      <c r="F87" s="65" t="s">
        <v>133</v>
      </c>
      <c r="G87" s="37" t="s">
        <v>64</v>
      </c>
      <c r="H87" s="66" t="s">
        <v>41</v>
      </c>
      <c r="I87" s="1" t="s">
        <v>27</v>
      </c>
      <c r="J87" s="53">
        <v>65424209.196721308</v>
      </c>
      <c r="K87" s="20">
        <v>0</v>
      </c>
      <c r="L87" s="78">
        <v>0</v>
      </c>
      <c r="M87" s="20" t="s">
        <v>68</v>
      </c>
      <c r="N87" s="78">
        <v>4.0000000000000002E-4</v>
      </c>
      <c r="O87" s="20" t="s">
        <v>259</v>
      </c>
      <c r="P87" s="78">
        <v>8.5000000000000006E-3</v>
      </c>
      <c r="Q87" s="53">
        <v>200756</v>
      </c>
      <c r="R87" s="53">
        <v>0</v>
      </c>
      <c r="S87" s="50">
        <v>0</v>
      </c>
      <c r="T87" s="50">
        <v>32314</v>
      </c>
      <c r="U87" s="50">
        <v>25350</v>
      </c>
      <c r="V87" s="5">
        <v>105147</v>
      </c>
      <c r="W87" s="5">
        <v>37945</v>
      </c>
      <c r="X87" s="70"/>
      <c r="Y87" s="70"/>
      <c r="Z87" s="49">
        <v>7.4000000000000003E-3</v>
      </c>
      <c r="AA87" s="44">
        <f t="shared" si="18"/>
        <v>162811</v>
      </c>
      <c r="AB87" s="45">
        <f t="shared" si="19"/>
        <v>0</v>
      </c>
      <c r="AC87" s="45">
        <f t="shared" si="20"/>
        <v>0.15570201030642894</v>
      </c>
      <c r="AD87" s="45">
        <f t="shared" si="21"/>
        <v>0</v>
      </c>
      <c r="AE87" s="45">
        <f t="shared" si="22"/>
        <v>3.8747124820074096E-4</v>
      </c>
      <c r="AF87" s="46">
        <f t="shared" si="23"/>
        <v>9.8885436446079222E-3</v>
      </c>
    </row>
    <row r="88" spans="1:32" ht="13.5" customHeight="1" x14ac:dyDescent="0.25">
      <c r="A88" s="2" t="s">
        <v>262</v>
      </c>
      <c r="B88" s="81" t="s">
        <v>263</v>
      </c>
      <c r="C88" s="10" t="s">
        <v>279</v>
      </c>
      <c r="D88" s="64" t="s">
        <v>129</v>
      </c>
      <c r="E88" s="50" t="s">
        <v>130</v>
      </c>
      <c r="F88" s="65" t="s">
        <v>133</v>
      </c>
      <c r="G88" s="37" t="s">
        <v>64</v>
      </c>
      <c r="H88" s="66" t="s">
        <v>41</v>
      </c>
      <c r="I88" s="1" t="s">
        <v>27</v>
      </c>
      <c r="J88" s="53">
        <v>32357084.480874319</v>
      </c>
      <c r="K88" s="20">
        <v>0</v>
      </c>
      <c r="L88" s="78">
        <v>0</v>
      </c>
      <c r="M88" s="20" t="s">
        <v>68</v>
      </c>
      <c r="N88" s="78">
        <v>4.0000000000000002E-4</v>
      </c>
      <c r="O88" s="20" t="s">
        <v>259</v>
      </c>
      <c r="P88" s="78">
        <v>8.0000000000000002E-3</v>
      </c>
      <c r="Q88" s="53">
        <v>110088</v>
      </c>
      <c r="R88" s="53">
        <v>0</v>
      </c>
      <c r="S88" s="50">
        <v>0</v>
      </c>
      <c r="T88" s="50">
        <v>15992</v>
      </c>
      <c r="U88" s="50">
        <v>12812</v>
      </c>
      <c r="V88" s="5">
        <v>51188</v>
      </c>
      <c r="W88" s="5">
        <v>30096</v>
      </c>
      <c r="X88" s="70"/>
      <c r="Y88" s="70"/>
      <c r="Z88" s="49">
        <v>7.7999999999999996E-3</v>
      </c>
      <c r="AA88" s="44">
        <f t="shared" si="18"/>
        <v>79992</v>
      </c>
      <c r="AB88" s="45">
        <f t="shared" si="19"/>
        <v>0</v>
      </c>
      <c r="AC88" s="45">
        <f t="shared" si="20"/>
        <v>0.16016601660166016</v>
      </c>
      <c r="AD88" s="45">
        <f t="shared" si="21"/>
        <v>0</v>
      </c>
      <c r="AE88" s="45">
        <f t="shared" si="22"/>
        <v>3.959565642440047E-4</v>
      </c>
      <c r="AF88" s="46">
        <f t="shared" si="23"/>
        <v>1.0272163400484422E-2</v>
      </c>
    </row>
    <row r="89" spans="1:32" ht="13.5" customHeight="1" x14ac:dyDescent="0.25">
      <c r="A89" s="2" t="s">
        <v>264</v>
      </c>
      <c r="B89" s="81" t="s">
        <v>265</v>
      </c>
      <c r="C89" s="10" t="s">
        <v>279</v>
      </c>
      <c r="D89" s="64" t="s">
        <v>129</v>
      </c>
      <c r="E89" s="50" t="s">
        <v>130</v>
      </c>
      <c r="F89" s="65" t="s">
        <v>133</v>
      </c>
      <c r="G89" s="1" t="s">
        <v>266</v>
      </c>
      <c r="H89" s="66" t="s">
        <v>41</v>
      </c>
      <c r="I89" s="1" t="s">
        <v>27</v>
      </c>
      <c r="J89" s="53">
        <v>42974227.215846993</v>
      </c>
      <c r="K89" s="20">
        <v>0</v>
      </c>
      <c r="L89" s="78">
        <v>0</v>
      </c>
      <c r="M89" s="20" t="s">
        <v>68</v>
      </c>
      <c r="N89" s="78">
        <v>4.0000000000000002E-4</v>
      </c>
      <c r="O89" s="20" t="s">
        <v>259</v>
      </c>
      <c r="P89" s="78">
        <v>8.6E-3</v>
      </c>
      <c r="Q89" s="53">
        <v>154482</v>
      </c>
      <c r="R89" s="53">
        <v>0</v>
      </c>
      <c r="S89" s="50">
        <v>0</v>
      </c>
      <c r="T89" s="50">
        <v>21249</v>
      </c>
      <c r="U89" s="50">
        <v>17015</v>
      </c>
      <c r="V89" s="5">
        <v>68318</v>
      </c>
      <c r="W89" s="5">
        <v>47900</v>
      </c>
      <c r="X89" s="70"/>
      <c r="Y89" s="70"/>
      <c r="Z89" s="49">
        <v>6.7999999999999996E-3</v>
      </c>
      <c r="AA89" s="44">
        <f t="shared" si="18"/>
        <v>106582</v>
      </c>
      <c r="AB89" s="45">
        <f t="shared" si="19"/>
        <v>0</v>
      </c>
      <c r="AC89" s="45">
        <f t="shared" si="20"/>
        <v>0.15964234110825468</v>
      </c>
      <c r="AD89" s="45">
        <f t="shared" si="21"/>
        <v>0</v>
      </c>
      <c r="AE89" s="45">
        <f t="shared" si="22"/>
        <v>3.9593498481167852E-4</v>
      </c>
      <c r="AF89" s="46">
        <f t="shared" si="23"/>
        <v>9.2801376756507965E-3</v>
      </c>
    </row>
    <row r="90" spans="1:32" ht="13.5" customHeight="1" x14ac:dyDescent="0.25">
      <c r="A90" s="2" t="s">
        <v>267</v>
      </c>
      <c r="B90" s="81" t="s">
        <v>268</v>
      </c>
      <c r="C90" s="10" t="s">
        <v>279</v>
      </c>
      <c r="D90" s="64" t="s">
        <v>129</v>
      </c>
      <c r="E90" s="50" t="s">
        <v>130</v>
      </c>
      <c r="F90" s="65" t="s">
        <v>133</v>
      </c>
      <c r="G90" s="1" t="s">
        <v>266</v>
      </c>
      <c r="H90" s="66" t="s">
        <v>41</v>
      </c>
      <c r="I90" s="1" t="s">
        <v>27</v>
      </c>
      <c r="J90" s="53">
        <v>28350304.207650274</v>
      </c>
      <c r="K90" s="20">
        <v>0</v>
      </c>
      <c r="L90" s="78">
        <v>0</v>
      </c>
      <c r="M90" s="20" t="s">
        <v>68</v>
      </c>
      <c r="N90" s="78">
        <v>4.0000000000000002E-4</v>
      </c>
      <c r="O90" s="20" t="s">
        <v>259</v>
      </c>
      <c r="P90" s="78">
        <v>8.3000000000000001E-3</v>
      </c>
      <c r="Q90" s="53">
        <v>99957</v>
      </c>
      <c r="R90" s="53">
        <v>0</v>
      </c>
      <c r="S90" s="50">
        <v>0</v>
      </c>
      <c r="T90" s="50">
        <v>14000</v>
      </c>
      <c r="U90" s="50">
        <v>11136</v>
      </c>
      <c r="V90" s="5">
        <v>44878</v>
      </c>
      <c r="W90" s="5">
        <v>29943</v>
      </c>
      <c r="X90" s="70"/>
      <c r="Y90" s="70"/>
      <c r="Z90" s="49">
        <v>7.6E-3</v>
      </c>
      <c r="AA90" s="44">
        <f t="shared" si="18"/>
        <v>70014</v>
      </c>
      <c r="AB90" s="45">
        <f t="shared" si="19"/>
        <v>0</v>
      </c>
      <c r="AC90" s="45">
        <f t="shared" si="20"/>
        <v>0.15905390350501328</v>
      </c>
      <c r="AD90" s="45">
        <f t="shared" si="21"/>
        <v>0</v>
      </c>
      <c r="AE90" s="45">
        <f t="shared" si="22"/>
        <v>3.9280001789169416E-4</v>
      </c>
      <c r="AF90" s="46">
        <f t="shared" si="23"/>
        <v>1.0069603129729623E-2</v>
      </c>
    </row>
    <row r="91" spans="1:32" ht="13.5" customHeight="1" x14ac:dyDescent="0.25">
      <c r="A91" s="2" t="s">
        <v>269</v>
      </c>
      <c r="B91" s="81" t="s">
        <v>270</v>
      </c>
      <c r="C91" s="10" t="s">
        <v>279</v>
      </c>
      <c r="D91" s="64" t="s">
        <v>129</v>
      </c>
      <c r="E91" s="50" t="s">
        <v>130</v>
      </c>
      <c r="F91" s="65" t="s">
        <v>133</v>
      </c>
      <c r="G91" s="1" t="s">
        <v>266</v>
      </c>
      <c r="H91" s="66" t="s">
        <v>41</v>
      </c>
      <c r="I91" s="1" t="s">
        <v>27</v>
      </c>
      <c r="J91" s="53">
        <v>81374799.775956288</v>
      </c>
      <c r="K91" s="20">
        <v>0</v>
      </c>
      <c r="L91" s="78">
        <v>0</v>
      </c>
      <c r="M91" s="20" t="s">
        <v>68</v>
      </c>
      <c r="N91" s="78">
        <v>4.0000000000000002E-4</v>
      </c>
      <c r="O91" s="20" t="s">
        <v>259</v>
      </c>
      <c r="P91" s="78">
        <v>7.9000000000000008E-3</v>
      </c>
      <c r="Q91" s="53">
        <v>260738</v>
      </c>
      <c r="R91" s="53">
        <v>0</v>
      </c>
      <c r="S91" s="50">
        <v>0</v>
      </c>
      <c r="T91" s="50">
        <v>40193</v>
      </c>
      <c r="U91" s="50">
        <v>31217</v>
      </c>
      <c r="V91" s="5">
        <v>130671</v>
      </c>
      <c r="W91" s="5">
        <v>58657</v>
      </c>
      <c r="X91" s="70"/>
      <c r="Y91" s="70"/>
      <c r="Z91" s="49">
        <v>8.0999999999999996E-3</v>
      </c>
      <c r="AA91" s="44">
        <f t="shared" si="18"/>
        <v>202081</v>
      </c>
      <c r="AB91" s="45">
        <f t="shared" si="19"/>
        <v>0</v>
      </c>
      <c r="AC91" s="45">
        <f t="shared" si="20"/>
        <v>0.15447765994823859</v>
      </c>
      <c r="AD91" s="45">
        <f t="shared" si="21"/>
        <v>0</v>
      </c>
      <c r="AE91" s="45">
        <f t="shared" si="22"/>
        <v>3.8361999152007311E-4</v>
      </c>
      <c r="AF91" s="46">
        <f t="shared" si="23"/>
        <v>1.0583336371411983E-2</v>
      </c>
    </row>
    <row r="92" spans="1:32" ht="13.5" customHeight="1" x14ac:dyDescent="0.25">
      <c r="A92" s="2" t="s">
        <v>271</v>
      </c>
      <c r="B92" s="81" t="s">
        <v>272</v>
      </c>
      <c r="C92" s="10" t="s">
        <v>279</v>
      </c>
      <c r="D92" s="64" t="s">
        <v>129</v>
      </c>
      <c r="E92" s="50" t="s">
        <v>130</v>
      </c>
      <c r="F92" s="65" t="s">
        <v>133</v>
      </c>
      <c r="G92" s="1" t="s">
        <v>266</v>
      </c>
      <c r="H92" s="66" t="s">
        <v>41</v>
      </c>
      <c r="I92" s="1" t="s">
        <v>27</v>
      </c>
      <c r="J92" s="53">
        <v>80241323.368852466</v>
      </c>
      <c r="K92" s="20">
        <v>0</v>
      </c>
      <c r="L92" s="78">
        <v>0</v>
      </c>
      <c r="M92" s="20" t="s">
        <v>68</v>
      </c>
      <c r="N92" s="78">
        <v>4.0000000000000002E-4</v>
      </c>
      <c r="O92" s="20" t="s">
        <v>259</v>
      </c>
      <c r="P92" s="78">
        <v>8.3999999999999995E-3</v>
      </c>
      <c r="Q92" s="53">
        <v>272656</v>
      </c>
      <c r="R92" s="53">
        <v>0</v>
      </c>
      <c r="S92" s="50">
        <v>0</v>
      </c>
      <c r="T92" s="50">
        <v>39683</v>
      </c>
      <c r="U92" s="50">
        <v>37268</v>
      </c>
      <c r="V92" s="5">
        <v>129783</v>
      </c>
      <c r="W92" s="5">
        <v>65922</v>
      </c>
      <c r="X92" s="70"/>
      <c r="Y92" s="70"/>
      <c r="Z92" s="49">
        <v>7.4999999999999997E-3</v>
      </c>
      <c r="AA92" s="44">
        <f t="shared" si="18"/>
        <v>206734</v>
      </c>
      <c r="AB92" s="45">
        <f t="shared" si="19"/>
        <v>0</v>
      </c>
      <c r="AC92" s="45">
        <f t="shared" si="20"/>
        <v>0.18027029903160582</v>
      </c>
      <c r="AD92" s="45">
        <f t="shared" si="21"/>
        <v>0</v>
      </c>
      <c r="AE92" s="45">
        <f t="shared" si="22"/>
        <v>4.6444897012337211E-4</v>
      </c>
      <c r="AF92" s="46">
        <f t="shared" si="23"/>
        <v>1.0076403171339626E-2</v>
      </c>
    </row>
    <row r="93" spans="1:32" ht="13.5" customHeight="1" x14ac:dyDescent="0.25">
      <c r="A93" s="2" t="s">
        <v>273</v>
      </c>
      <c r="B93" s="81" t="s">
        <v>274</v>
      </c>
      <c r="C93" s="10" t="s">
        <v>279</v>
      </c>
      <c r="D93" s="64" t="s">
        <v>129</v>
      </c>
      <c r="E93" s="50" t="s">
        <v>130</v>
      </c>
      <c r="F93" s="65" t="s">
        <v>133</v>
      </c>
      <c r="G93" s="1" t="s">
        <v>40</v>
      </c>
      <c r="H93" s="66" t="s">
        <v>41</v>
      </c>
      <c r="I93" s="1" t="s">
        <v>27</v>
      </c>
      <c r="J93" s="53">
        <v>67841394.005464479</v>
      </c>
      <c r="K93" s="20">
        <v>0</v>
      </c>
      <c r="L93" s="78">
        <v>0</v>
      </c>
      <c r="M93" s="20" t="s">
        <v>68</v>
      </c>
      <c r="N93" s="78">
        <v>4.0000000000000002E-4</v>
      </c>
      <c r="O93" s="20" t="s">
        <v>259</v>
      </c>
      <c r="P93" s="78">
        <v>6.0000000000000001E-3</v>
      </c>
      <c r="Q93" s="53">
        <v>212535</v>
      </c>
      <c r="R93" s="53">
        <v>0</v>
      </c>
      <c r="S93" s="50">
        <v>0</v>
      </c>
      <c r="T93" s="50">
        <v>33548</v>
      </c>
      <c r="U93" s="50">
        <v>27082</v>
      </c>
      <c r="V93" s="5">
        <v>106782</v>
      </c>
      <c r="W93" s="5">
        <v>45123</v>
      </c>
      <c r="X93" s="70"/>
      <c r="Y93" s="70"/>
      <c r="Z93" s="49">
        <v>6.0000000000000001E-3</v>
      </c>
      <c r="AA93" s="44">
        <f t="shared" si="18"/>
        <v>167412</v>
      </c>
      <c r="AB93" s="45">
        <f t="shared" si="19"/>
        <v>0</v>
      </c>
      <c r="AC93" s="45">
        <f t="shared" si="20"/>
        <v>0.16176857095070843</v>
      </c>
      <c r="AD93" s="45">
        <f t="shared" si="21"/>
        <v>0</v>
      </c>
      <c r="AE93" s="45">
        <f t="shared" si="22"/>
        <v>3.9919580658703157E-4</v>
      </c>
      <c r="AF93" s="46">
        <f t="shared" si="23"/>
        <v>8.4676969342126918E-3</v>
      </c>
    </row>
    <row r="94" spans="1:32" ht="13.5" customHeight="1" x14ac:dyDescent="0.25">
      <c r="A94" s="2" t="s">
        <v>275</v>
      </c>
      <c r="B94" s="81" t="s">
        <v>276</v>
      </c>
      <c r="C94" s="10" t="s">
        <v>279</v>
      </c>
      <c r="D94" s="64" t="s">
        <v>129</v>
      </c>
      <c r="E94" s="50" t="s">
        <v>130</v>
      </c>
      <c r="F94" s="65" t="s">
        <v>133</v>
      </c>
      <c r="G94" s="1" t="s">
        <v>40</v>
      </c>
      <c r="H94" s="66" t="s">
        <v>41</v>
      </c>
      <c r="I94" s="1" t="s">
        <v>27</v>
      </c>
      <c r="J94" s="53">
        <v>49837295.579234973</v>
      </c>
      <c r="K94" s="20">
        <v>0</v>
      </c>
      <c r="L94" s="78">
        <v>0</v>
      </c>
      <c r="M94" s="20" t="s">
        <v>68</v>
      </c>
      <c r="N94" s="78">
        <v>4.0000000000000002E-4</v>
      </c>
      <c r="O94" s="20" t="s">
        <v>259</v>
      </c>
      <c r="P94" s="78">
        <v>6.7000000000000002E-3</v>
      </c>
      <c r="Q94" s="53">
        <v>171891</v>
      </c>
      <c r="R94" s="53">
        <v>0</v>
      </c>
      <c r="S94" s="50">
        <v>0</v>
      </c>
      <c r="T94" s="50">
        <v>24652</v>
      </c>
      <c r="U94" s="50">
        <v>19869</v>
      </c>
      <c r="V94" s="5">
        <v>78884</v>
      </c>
      <c r="W94" s="5">
        <v>48486</v>
      </c>
      <c r="X94" s="70"/>
      <c r="Y94" s="70"/>
      <c r="Z94" s="49">
        <v>6.0000000000000001E-3</v>
      </c>
      <c r="AA94" s="44">
        <f t="shared" si="18"/>
        <v>123405</v>
      </c>
      <c r="AB94" s="45">
        <f t="shared" si="19"/>
        <v>0</v>
      </c>
      <c r="AC94" s="45">
        <f t="shared" si="20"/>
        <v>0.16100644220250396</v>
      </c>
      <c r="AD94" s="45">
        <f t="shared" si="21"/>
        <v>0</v>
      </c>
      <c r="AE94" s="45">
        <f t="shared" si="22"/>
        <v>3.9867733128517806E-4</v>
      </c>
      <c r="AF94" s="46">
        <f t="shared" si="23"/>
        <v>8.4761576358773662E-3</v>
      </c>
    </row>
    <row r="95" spans="1:32" ht="13.5" customHeight="1" x14ac:dyDescent="0.25">
      <c r="A95" s="2" t="s">
        <v>277</v>
      </c>
      <c r="B95" s="81" t="s">
        <v>278</v>
      </c>
      <c r="C95" s="10" t="s">
        <v>279</v>
      </c>
      <c r="D95" s="64" t="s">
        <v>129</v>
      </c>
      <c r="E95" s="50" t="s">
        <v>130</v>
      </c>
      <c r="F95" s="65" t="s">
        <v>133</v>
      </c>
      <c r="G95" s="1" t="s">
        <v>40</v>
      </c>
      <c r="H95" s="66" t="s">
        <v>41</v>
      </c>
      <c r="I95" s="1" t="s">
        <v>27</v>
      </c>
      <c r="J95" s="53">
        <v>108374312.59836066</v>
      </c>
      <c r="K95" s="20">
        <v>0</v>
      </c>
      <c r="L95" s="78">
        <v>0</v>
      </c>
      <c r="M95" s="20" t="s">
        <v>68</v>
      </c>
      <c r="N95" s="78">
        <v>4.0000000000000002E-4</v>
      </c>
      <c r="O95" s="20" t="s">
        <v>259</v>
      </c>
      <c r="P95" s="78">
        <v>6.1000000000000004E-3</v>
      </c>
      <c r="Q95" s="53">
        <v>366456</v>
      </c>
      <c r="R95" s="53">
        <v>0</v>
      </c>
      <c r="S95" s="50">
        <v>0</v>
      </c>
      <c r="T95" s="50">
        <v>53438</v>
      </c>
      <c r="U95" s="50">
        <v>42244</v>
      </c>
      <c r="V95" s="5">
        <v>173615</v>
      </c>
      <c r="W95" s="5">
        <v>97159</v>
      </c>
      <c r="X95" s="70"/>
      <c r="Y95" s="70"/>
      <c r="Z95" s="49">
        <v>7.0000000000000001E-3</v>
      </c>
      <c r="AA95" s="44">
        <f t="shared" si="18"/>
        <v>269297</v>
      </c>
      <c r="AB95" s="45">
        <f t="shared" si="19"/>
        <v>0</v>
      </c>
      <c r="AC95" s="45">
        <f t="shared" si="20"/>
        <v>0.1568676962610055</v>
      </c>
      <c r="AD95" s="45">
        <f t="shared" si="21"/>
        <v>0</v>
      </c>
      <c r="AE95" s="45">
        <f t="shared" si="22"/>
        <v>3.8979716675627626E-4</v>
      </c>
      <c r="AF95" s="46">
        <f t="shared" si="23"/>
        <v>9.4848785062012341E-3</v>
      </c>
    </row>
    <row r="96" spans="1:32" ht="13.5" customHeight="1" x14ac:dyDescent="0.25">
      <c r="A96" s="2" t="s">
        <v>280</v>
      </c>
      <c r="B96" s="34" t="s">
        <v>281</v>
      </c>
      <c r="C96" s="10" t="s">
        <v>290</v>
      </c>
      <c r="D96" s="64" t="s">
        <v>129</v>
      </c>
      <c r="E96" s="65" t="s">
        <v>130</v>
      </c>
      <c r="F96" s="65" t="s">
        <v>1309</v>
      </c>
      <c r="G96" s="1" t="s">
        <v>138</v>
      </c>
      <c r="H96" s="66" t="s">
        <v>26</v>
      </c>
      <c r="I96" s="10" t="s">
        <v>27</v>
      </c>
      <c r="J96" s="53">
        <v>3042390113.403162</v>
      </c>
      <c r="K96" s="9">
        <v>1.4999999999999999E-2</v>
      </c>
      <c r="L96" s="9"/>
      <c r="M96" s="9"/>
      <c r="N96" s="9">
        <v>1E-3</v>
      </c>
      <c r="O96" s="83">
        <v>7.5000000000000002E-4</v>
      </c>
      <c r="P96" s="9">
        <v>0.02</v>
      </c>
      <c r="Q96" s="52">
        <v>29108405</v>
      </c>
      <c r="R96" s="52">
        <v>21023699</v>
      </c>
      <c r="S96" s="10"/>
      <c r="T96" s="10"/>
      <c r="U96" s="15">
        <v>3048065</v>
      </c>
      <c r="V96" s="5">
        <v>2369215</v>
      </c>
      <c r="W96" s="5">
        <v>111348</v>
      </c>
      <c r="X96" s="10"/>
      <c r="Y96" s="10"/>
      <c r="Z96" s="10"/>
      <c r="AA96" s="44">
        <f t="shared" ref="AA96:AA104" si="24">+R96+T96+U96+V96</f>
        <v>26440979</v>
      </c>
      <c r="AB96" s="45">
        <f t="shared" ref="AB96:AB104" si="25">+R96/AA96</f>
        <v>0.79511802494151218</v>
      </c>
      <c r="AC96" s="45">
        <f t="shared" ref="AC96:AC104" si="26">+U96/AA96</f>
        <v>0.11527806893988304</v>
      </c>
      <c r="AD96" s="45">
        <f t="shared" ref="AD96:AD104" si="27">+R96/J96</f>
        <v>6.9102574674367694E-3</v>
      </c>
      <c r="AE96" s="45">
        <f t="shared" ref="AE96:AE104" si="28">+U96/J96</f>
        <v>1.0018652724947525E-3</v>
      </c>
      <c r="AF96" s="46">
        <f t="shared" ref="AF96:AF104" si="29">+AA96/J96+Z96</f>
        <v>8.6908575213661878E-3</v>
      </c>
    </row>
    <row r="97" spans="1:32" ht="13.5" customHeight="1" x14ac:dyDescent="0.25">
      <c r="A97" s="2" t="s">
        <v>282</v>
      </c>
      <c r="B97" s="34" t="s">
        <v>283</v>
      </c>
      <c r="C97" s="10" t="s">
        <v>290</v>
      </c>
      <c r="D97" s="64" t="s">
        <v>129</v>
      </c>
      <c r="E97" s="65" t="s">
        <v>130</v>
      </c>
      <c r="F97" s="65" t="s">
        <v>1309</v>
      </c>
      <c r="G97" s="66" t="s">
        <v>25</v>
      </c>
      <c r="H97" s="66" t="s">
        <v>26</v>
      </c>
      <c r="I97" s="10" t="s">
        <v>27</v>
      </c>
      <c r="J97" s="53">
        <v>916601962.76284587</v>
      </c>
      <c r="K97" s="9">
        <v>1.4999999999999999E-2</v>
      </c>
      <c r="L97" s="9"/>
      <c r="M97" s="9"/>
      <c r="N97" s="9">
        <v>1E-3</v>
      </c>
      <c r="O97" s="83">
        <v>7.5000000000000002E-4</v>
      </c>
      <c r="P97" s="9">
        <v>0.02</v>
      </c>
      <c r="Q97" s="52">
        <v>14446485</v>
      </c>
      <c r="R97" s="52">
        <v>11937467</v>
      </c>
      <c r="S97" s="10"/>
      <c r="T97" s="10"/>
      <c r="U97" s="15">
        <v>918270</v>
      </c>
      <c r="V97" s="5">
        <v>668036</v>
      </c>
      <c r="W97" s="5">
        <v>60220</v>
      </c>
      <c r="X97" s="10"/>
      <c r="Y97" s="10"/>
      <c r="Z97" s="10"/>
      <c r="AA97" s="44">
        <f t="shared" si="24"/>
        <v>13523773</v>
      </c>
      <c r="AB97" s="45">
        <f t="shared" si="25"/>
        <v>0.8827024085660119</v>
      </c>
      <c r="AC97" s="45">
        <f t="shared" si="26"/>
        <v>6.7900429857851066E-2</v>
      </c>
      <c r="AD97" s="45">
        <f t="shared" si="27"/>
        <v>1.3023610558303597E-2</v>
      </c>
      <c r="AE97" s="45">
        <f t="shared" si="28"/>
        <v>1.001819805438913E-3</v>
      </c>
      <c r="AF97" s="46">
        <f t="shared" si="29"/>
        <v>1.475424835359973E-2</v>
      </c>
    </row>
    <row r="98" spans="1:32" ht="13.5" customHeight="1" x14ac:dyDescent="0.25">
      <c r="A98" s="2" t="s">
        <v>284</v>
      </c>
      <c r="B98" s="34" t="s">
        <v>285</v>
      </c>
      <c r="C98" s="10" t="s">
        <v>290</v>
      </c>
      <c r="D98" s="64" t="s">
        <v>129</v>
      </c>
      <c r="E98" s="65" t="s">
        <v>130</v>
      </c>
      <c r="F98" s="65" t="s">
        <v>1366</v>
      </c>
      <c r="G98" s="66" t="s">
        <v>50</v>
      </c>
      <c r="H98" s="66" t="s">
        <v>26</v>
      </c>
      <c r="I98" s="10" t="s">
        <v>27</v>
      </c>
      <c r="J98" s="53">
        <v>1532010619.936759</v>
      </c>
      <c r="K98" s="9">
        <v>1.4999999999999999E-2</v>
      </c>
      <c r="L98" s="9"/>
      <c r="M98" s="9"/>
      <c r="N98" s="9">
        <v>1.5E-3</v>
      </c>
      <c r="O98" s="83">
        <v>7.5000000000000002E-4</v>
      </c>
      <c r="P98" s="9">
        <v>0.02</v>
      </c>
      <c r="Q98" s="52">
        <v>30571966</v>
      </c>
      <c r="R98" s="52">
        <v>22908482</v>
      </c>
      <c r="S98" s="10"/>
      <c r="T98" s="10"/>
      <c r="U98" s="15">
        <v>2290846</v>
      </c>
      <c r="V98" s="5">
        <v>1101692</v>
      </c>
      <c r="W98" s="5">
        <v>1428481</v>
      </c>
      <c r="X98" s="10"/>
      <c r="Y98" s="10"/>
      <c r="Z98" s="10"/>
      <c r="AA98" s="44">
        <f t="shared" si="24"/>
        <v>26301020</v>
      </c>
      <c r="AB98" s="45">
        <f t="shared" si="25"/>
        <v>0.87101116230473186</v>
      </c>
      <c r="AC98" s="45">
        <f t="shared" si="26"/>
        <v>8.710103258352718E-2</v>
      </c>
      <c r="AD98" s="45">
        <f t="shared" si="27"/>
        <v>1.4953213575598879E-2</v>
      </c>
      <c r="AE98" s="45">
        <f t="shared" si="28"/>
        <v>1.495319921538511E-3</v>
      </c>
      <c r="AF98" s="46">
        <f t="shared" si="29"/>
        <v>1.7167648616617095E-2</v>
      </c>
    </row>
    <row r="99" spans="1:32" ht="13.5" customHeight="1" x14ac:dyDescent="0.25">
      <c r="A99" s="2" t="s">
        <v>286</v>
      </c>
      <c r="B99" s="34" t="s">
        <v>287</v>
      </c>
      <c r="C99" s="10" t="s">
        <v>290</v>
      </c>
      <c r="D99" s="64" t="s">
        <v>129</v>
      </c>
      <c r="E99" s="65" t="s">
        <v>130</v>
      </c>
      <c r="F99" s="65" t="s">
        <v>1309</v>
      </c>
      <c r="G99" s="66" t="s">
        <v>33</v>
      </c>
      <c r="H99" s="66" t="s">
        <v>26</v>
      </c>
      <c r="I99" s="10" t="s">
        <v>27</v>
      </c>
      <c r="J99" s="53">
        <v>337011111.90118575</v>
      </c>
      <c r="K99" s="9">
        <v>0.02</v>
      </c>
      <c r="L99" s="9"/>
      <c r="M99" s="9"/>
      <c r="N99" s="9">
        <v>1E-3</v>
      </c>
      <c r="O99" s="83">
        <v>7.5000000000000002E-4</v>
      </c>
      <c r="P99" s="9">
        <v>0.02</v>
      </c>
      <c r="Q99" s="52">
        <v>2757529</v>
      </c>
      <c r="R99" s="52">
        <v>1347461</v>
      </c>
      <c r="S99" s="10"/>
      <c r="T99" s="10"/>
      <c r="U99" s="15">
        <v>336859</v>
      </c>
      <c r="V99" s="5">
        <v>430271</v>
      </c>
      <c r="W99" s="5">
        <v>60198</v>
      </c>
      <c r="X99" s="10"/>
      <c r="Y99" s="10"/>
      <c r="Z99" s="10"/>
      <c r="AA99" s="44">
        <f t="shared" si="24"/>
        <v>2114591</v>
      </c>
      <c r="AB99" s="45">
        <f t="shared" si="25"/>
        <v>0.63722062564344595</v>
      </c>
      <c r="AC99" s="45">
        <f t="shared" si="26"/>
        <v>0.15930220075655291</v>
      </c>
      <c r="AD99" s="45">
        <f t="shared" si="27"/>
        <v>3.9982687585538301E-3</v>
      </c>
      <c r="AE99" s="45">
        <f t="shared" si="28"/>
        <v>9.9954864425588915E-4</v>
      </c>
      <c r="AF99" s="46">
        <f t="shared" si="29"/>
        <v>6.2745438513018949E-3</v>
      </c>
    </row>
    <row r="100" spans="1:32" ht="13.5" customHeight="1" x14ac:dyDescent="0.25">
      <c r="A100" s="2" t="s">
        <v>288</v>
      </c>
      <c r="B100" s="34" t="s">
        <v>289</v>
      </c>
      <c r="C100" s="10" t="s">
        <v>290</v>
      </c>
      <c r="D100" s="64" t="s">
        <v>129</v>
      </c>
      <c r="E100" s="65" t="s">
        <v>130</v>
      </c>
      <c r="F100" s="65" t="s">
        <v>1309</v>
      </c>
      <c r="G100" s="11" t="s">
        <v>77</v>
      </c>
      <c r="H100" s="66" t="s">
        <v>26</v>
      </c>
      <c r="I100" s="10" t="s">
        <v>27</v>
      </c>
      <c r="J100" s="53">
        <v>58686693.640316203</v>
      </c>
      <c r="K100" s="9">
        <v>0.02</v>
      </c>
      <c r="L100" s="9"/>
      <c r="M100" s="9"/>
      <c r="N100" s="9">
        <v>5.0000000000000001E-4</v>
      </c>
      <c r="O100" s="83">
        <v>7.5000000000000002E-4</v>
      </c>
      <c r="P100" s="9">
        <v>0.03</v>
      </c>
      <c r="Q100" s="52">
        <v>1207059</v>
      </c>
      <c r="R100" s="52">
        <v>253045</v>
      </c>
      <c r="S100" s="10"/>
      <c r="T100" s="10"/>
      <c r="U100" s="15">
        <v>29653</v>
      </c>
      <c r="V100" s="5">
        <v>356591</v>
      </c>
      <c r="W100" s="5">
        <v>80344</v>
      </c>
      <c r="X100" s="10"/>
      <c r="Y100" s="10"/>
      <c r="Z100" s="10"/>
      <c r="AA100" s="44">
        <f t="shared" si="24"/>
        <v>639289</v>
      </c>
      <c r="AB100" s="45">
        <f t="shared" si="25"/>
        <v>0.39582254661037497</v>
      </c>
      <c r="AC100" s="45">
        <f t="shared" si="26"/>
        <v>4.6384342605613423E-2</v>
      </c>
      <c r="AD100" s="45">
        <f t="shared" si="27"/>
        <v>4.3117951328265798E-3</v>
      </c>
      <c r="AE100" s="45">
        <f t="shared" si="28"/>
        <v>5.0527637801065645E-4</v>
      </c>
      <c r="AF100" s="46">
        <f t="shared" si="29"/>
        <v>1.0893252973461524E-2</v>
      </c>
    </row>
    <row r="101" spans="1:32" ht="13.5" customHeight="1" x14ac:dyDescent="0.25">
      <c r="A101" s="10" t="s">
        <v>291</v>
      </c>
      <c r="B101" s="34" t="s">
        <v>292</v>
      </c>
      <c r="C101" s="10" t="s">
        <v>297</v>
      </c>
      <c r="D101" s="64" t="s">
        <v>129</v>
      </c>
      <c r="E101" s="65" t="s">
        <v>130</v>
      </c>
      <c r="F101" s="72" t="s">
        <v>1367</v>
      </c>
      <c r="G101" s="65" t="s">
        <v>293</v>
      </c>
      <c r="H101" s="66" t="s">
        <v>26</v>
      </c>
      <c r="I101" s="10" t="s">
        <v>27</v>
      </c>
      <c r="J101" s="4">
        <v>3113743184.092896</v>
      </c>
      <c r="K101" s="9" t="s">
        <v>294</v>
      </c>
      <c r="L101" s="54" t="s">
        <v>65</v>
      </c>
      <c r="M101" s="54" t="s">
        <v>65</v>
      </c>
      <c r="N101" s="54" t="s">
        <v>295</v>
      </c>
      <c r="O101" s="54" t="s">
        <v>296</v>
      </c>
      <c r="P101" s="54">
        <v>3.4849999999999999E-2</v>
      </c>
      <c r="Q101" s="53">
        <v>857523627</v>
      </c>
      <c r="R101" s="53">
        <v>12374086</v>
      </c>
      <c r="S101" s="4">
        <v>0</v>
      </c>
      <c r="T101" s="5">
        <v>0</v>
      </c>
      <c r="U101" s="5">
        <v>2455107</v>
      </c>
      <c r="V101" s="5">
        <v>759024118</v>
      </c>
      <c r="W101" s="5">
        <v>80915894</v>
      </c>
      <c r="X101" s="65"/>
      <c r="Y101" s="50">
        <v>2754422</v>
      </c>
      <c r="Z101" s="65"/>
      <c r="AA101" s="44">
        <f t="shared" si="24"/>
        <v>773853311</v>
      </c>
      <c r="AB101" s="45">
        <f t="shared" si="25"/>
        <v>1.5990221692028142E-2</v>
      </c>
      <c r="AC101" s="45">
        <f t="shared" si="26"/>
        <v>3.1725741365988677E-3</v>
      </c>
      <c r="AD101" s="45">
        <f t="shared" si="27"/>
        <v>3.9740226693117118E-3</v>
      </c>
      <c r="AE101" s="45">
        <f t="shared" si="28"/>
        <v>7.884744678181378E-4</v>
      </c>
      <c r="AF101" s="46">
        <f t="shared" si="29"/>
        <v>0.24852830347517599</v>
      </c>
    </row>
    <row r="102" spans="1:32" ht="13.5" customHeight="1" x14ac:dyDescent="0.25">
      <c r="A102" s="84" t="s">
        <v>299</v>
      </c>
      <c r="B102" s="85" t="s">
        <v>300</v>
      </c>
      <c r="C102" s="10" t="s">
        <v>298</v>
      </c>
      <c r="D102" s="86" t="s">
        <v>129</v>
      </c>
      <c r="E102" s="87" t="s">
        <v>130</v>
      </c>
      <c r="F102" s="65" t="s">
        <v>1309</v>
      </c>
      <c r="G102" s="1" t="s">
        <v>266</v>
      </c>
      <c r="H102" s="66" t="s">
        <v>41</v>
      </c>
      <c r="I102" s="88" t="s">
        <v>301</v>
      </c>
      <c r="J102" s="4">
        <v>844266566.30647266</v>
      </c>
      <c r="K102" s="9">
        <v>0.02</v>
      </c>
      <c r="L102" s="89"/>
      <c r="M102" s="89"/>
      <c r="N102" s="84" t="s">
        <v>302</v>
      </c>
      <c r="O102" s="9">
        <v>5.0000000000000001E-3</v>
      </c>
      <c r="P102" s="89"/>
      <c r="Q102" s="90">
        <v>14993430.640600001</v>
      </c>
      <c r="R102" s="91">
        <v>4155896.3069000002</v>
      </c>
      <c r="S102" s="89"/>
      <c r="T102" s="92">
        <v>7770521.9528000001</v>
      </c>
      <c r="U102" s="92">
        <v>1428335.6909</v>
      </c>
      <c r="V102" s="5">
        <v>1275793.06</v>
      </c>
      <c r="W102" s="5">
        <v>362883.63</v>
      </c>
      <c r="X102" s="92"/>
      <c r="Y102" s="89"/>
      <c r="Z102" s="10"/>
      <c r="AA102" s="44">
        <f t="shared" si="24"/>
        <v>14630547.010600001</v>
      </c>
      <c r="AB102" s="45">
        <f t="shared" si="25"/>
        <v>0.28405611245355389</v>
      </c>
      <c r="AC102" s="45">
        <f t="shared" si="26"/>
        <v>9.7626950644097876E-2</v>
      </c>
      <c r="AD102" s="45">
        <f t="shared" si="27"/>
        <v>4.9224930522611633E-3</v>
      </c>
      <c r="AE102" s="45">
        <f t="shared" si="28"/>
        <v>1.691806531139488E-3</v>
      </c>
      <c r="AF102" s="46">
        <f t="shared" si="29"/>
        <v>1.7329298108541995E-2</v>
      </c>
    </row>
    <row r="103" spans="1:32" ht="13.5" customHeight="1" x14ac:dyDescent="0.25">
      <c r="A103" s="84" t="s">
        <v>303</v>
      </c>
      <c r="B103" s="85" t="s">
        <v>304</v>
      </c>
      <c r="C103" s="10" t="s">
        <v>298</v>
      </c>
      <c r="D103" s="86" t="s">
        <v>129</v>
      </c>
      <c r="E103" s="87" t="s">
        <v>130</v>
      </c>
      <c r="F103" s="65" t="s">
        <v>1309</v>
      </c>
      <c r="G103" s="11" t="s">
        <v>77</v>
      </c>
      <c r="H103" s="66" t="s">
        <v>41</v>
      </c>
      <c r="I103" s="88" t="s">
        <v>301</v>
      </c>
      <c r="J103" s="4">
        <v>41507466441.759834</v>
      </c>
      <c r="K103" s="9">
        <v>0.02</v>
      </c>
      <c r="L103" s="89"/>
      <c r="M103" s="89"/>
      <c r="N103" s="84" t="s">
        <v>302</v>
      </c>
      <c r="O103" s="9">
        <v>5.0000000000000001E-3</v>
      </c>
      <c r="P103" s="89"/>
      <c r="Q103" s="90">
        <v>487848516.57440001</v>
      </c>
      <c r="R103" s="91">
        <v>156600348.0323</v>
      </c>
      <c r="S103" s="89"/>
      <c r="T103" s="92">
        <v>239623426.66999999</v>
      </c>
      <c r="U103" s="92">
        <v>76189979.062099993</v>
      </c>
      <c r="V103" s="5">
        <v>13100951.48</v>
      </c>
      <c r="W103" s="5">
        <v>2333811.33</v>
      </c>
      <c r="X103" s="84"/>
      <c r="Y103" s="89"/>
      <c r="Z103" s="10"/>
      <c r="AA103" s="44">
        <f t="shared" si="24"/>
        <v>485514705.24439996</v>
      </c>
      <c r="AB103" s="45">
        <f t="shared" si="25"/>
        <v>0.32254501530179197</v>
      </c>
      <c r="AC103" s="45">
        <f t="shared" si="26"/>
        <v>0.15692620272695393</v>
      </c>
      <c r="AD103" s="45">
        <f t="shared" si="27"/>
        <v>3.7728235774647885E-3</v>
      </c>
      <c r="AE103" s="45">
        <f t="shared" si="28"/>
        <v>1.8355728641979163E-3</v>
      </c>
      <c r="AF103" s="46">
        <f t="shared" si="29"/>
        <v>1.1697045058764012E-2</v>
      </c>
    </row>
    <row r="104" spans="1:32" ht="13.5" customHeight="1" x14ac:dyDescent="0.25">
      <c r="A104" s="84" t="s">
        <v>305</v>
      </c>
      <c r="B104" s="93"/>
      <c r="C104" s="10" t="s">
        <v>298</v>
      </c>
      <c r="D104" s="86" t="s">
        <v>129</v>
      </c>
      <c r="E104" s="87" t="s">
        <v>130</v>
      </c>
      <c r="F104" s="65" t="s">
        <v>1309</v>
      </c>
      <c r="G104" s="66" t="s">
        <v>50</v>
      </c>
      <c r="H104" s="66" t="s">
        <v>41</v>
      </c>
      <c r="I104" s="88" t="s">
        <v>58</v>
      </c>
      <c r="J104" s="4">
        <v>310652665.97668421</v>
      </c>
      <c r="K104" s="89"/>
      <c r="L104" s="89"/>
      <c r="M104" s="89"/>
      <c r="N104" s="84" t="s">
        <v>306</v>
      </c>
      <c r="O104" s="9">
        <v>5.0000000000000001E-3</v>
      </c>
      <c r="P104" s="89"/>
      <c r="Q104" s="90">
        <v>8540165.0502000004</v>
      </c>
      <c r="R104" s="91">
        <v>3402347.9945</v>
      </c>
      <c r="S104" s="89"/>
      <c r="T104" s="92">
        <v>3195607.7924000002</v>
      </c>
      <c r="U104" s="92">
        <v>433653.3333</v>
      </c>
      <c r="V104" s="5">
        <v>1133370.58</v>
      </c>
      <c r="W104" s="5">
        <v>375185.35</v>
      </c>
      <c r="X104" s="84"/>
      <c r="Y104" s="89"/>
      <c r="Z104" s="10"/>
      <c r="AA104" s="44">
        <f t="shared" si="24"/>
        <v>8164979.7002000008</v>
      </c>
      <c r="AB104" s="45">
        <f t="shared" si="25"/>
        <v>0.41670011677024249</v>
      </c>
      <c r="AC104" s="45">
        <f t="shared" si="26"/>
        <v>5.3111379234583728E-2</v>
      </c>
      <c r="AD104" s="45">
        <f t="shared" si="27"/>
        <v>1.0952257511787652E-2</v>
      </c>
      <c r="AE104" s="45">
        <f t="shared" si="28"/>
        <v>1.3959427386100317E-3</v>
      </c>
      <c r="AF104" s="46">
        <f t="shared" si="29"/>
        <v>2.6283307997790745E-2</v>
      </c>
    </row>
    <row r="105" spans="1:32" ht="13.5" customHeight="1" x14ac:dyDescent="0.25">
      <c r="A105" s="84" t="s">
        <v>307</v>
      </c>
      <c r="B105" s="85" t="s">
        <v>308</v>
      </c>
      <c r="C105" s="10" t="s">
        <v>298</v>
      </c>
      <c r="D105" s="94" t="s">
        <v>1369</v>
      </c>
      <c r="E105" s="95"/>
      <c r="F105" s="95"/>
      <c r="G105" s="95"/>
      <c r="H105" s="95"/>
      <c r="I105" s="88" t="s">
        <v>301</v>
      </c>
      <c r="J105" s="4">
        <v>33837552.716400973</v>
      </c>
      <c r="K105" s="9">
        <v>0.03</v>
      </c>
      <c r="L105" s="89"/>
      <c r="M105" s="89"/>
      <c r="N105" s="89"/>
      <c r="O105" s="89"/>
      <c r="P105" s="89"/>
      <c r="Q105" s="96"/>
      <c r="R105" s="96"/>
      <c r="S105" s="89"/>
      <c r="T105" s="89"/>
      <c r="U105" s="89"/>
      <c r="V105" s="89"/>
      <c r="W105" s="89"/>
      <c r="X105" s="89"/>
      <c r="Y105" s="89"/>
      <c r="Z105" s="89"/>
      <c r="AA105" s="89"/>
      <c r="AB105" s="89"/>
      <c r="AC105" s="89"/>
      <c r="AD105" s="89"/>
      <c r="AE105" s="89"/>
      <c r="AF105" s="89"/>
    </row>
    <row r="106" spans="1:32" ht="13.5" customHeight="1" x14ac:dyDescent="0.25">
      <c r="A106" s="84" t="s">
        <v>309</v>
      </c>
      <c r="B106" s="85" t="s">
        <v>310</v>
      </c>
      <c r="C106" s="10" t="s">
        <v>298</v>
      </c>
      <c r="D106" s="94" t="s">
        <v>1369</v>
      </c>
      <c r="E106" s="95"/>
      <c r="F106" s="95"/>
      <c r="G106" s="95"/>
      <c r="H106" s="95"/>
      <c r="I106" s="88" t="s">
        <v>58</v>
      </c>
      <c r="J106" s="4">
        <v>145406898.09677175</v>
      </c>
      <c r="K106" s="9">
        <v>0.03</v>
      </c>
      <c r="L106" s="89"/>
      <c r="M106" s="89"/>
      <c r="N106" s="89"/>
      <c r="O106" s="89"/>
      <c r="P106" s="89"/>
      <c r="Q106" s="96"/>
      <c r="R106" s="96"/>
      <c r="S106" s="89"/>
      <c r="T106" s="89"/>
      <c r="U106" s="89"/>
      <c r="V106" s="89"/>
      <c r="W106" s="89"/>
      <c r="X106" s="89"/>
      <c r="Y106" s="89"/>
      <c r="Z106" s="89"/>
      <c r="AA106" s="89"/>
      <c r="AB106" s="89"/>
      <c r="AC106" s="89"/>
      <c r="AD106" s="89"/>
      <c r="AE106" s="89"/>
      <c r="AF106" s="89"/>
    </row>
    <row r="107" spans="1:32" ht="13.5" customHeight="1" x14ac:dyDescent="0.25">
      <c r="A107" s="84" t="s">
        <v>311</v>
      </c>
      <c r="B107" s="85" t="s">
        <v>312</v>
      </c>
      <c r="C107" s="10" t="s">
        <v>298</v>
      </c>
      <c r="D107" s="94" t="s">
        <v>1369</v>
      </c>
      <c r="E107" s="95"/>
      <c r="F107" s="95"/>
      <c r="G107" s="95"/>
      <c r="H107" s="95"/>
      <c r="I107" s="88" t="s">
        <v>27</v>
      </c>
      <c r="J107" s="4">
        <v>131328468.70072992</v>
      </c>
      <c r="K107" s="9">
        <v>0.03</v>
      </c>
      <c r="L107" s="89"/>
      <c r="M107" s="89"/>
      <c r="N107" s="89"/>
      <c r="O107" s="89"/>
      <c r="P107" s="89"/>
      <c r="Q107" s="96"/>
      <c r="R107" s="96"/>
      <c r="S107" s="89"/>
      <c r="T107" s="89"/>
      <c r="U107" s="89"/>
      <c r="V107" s="89"/>
      <c r="W107" s="89"/>
      <c r="X107" s="89"/>
      <c r="Y107" s="89"/>
      <c r="Z107" s="89"/>
      <c r="AA107" s="89"/>
      <c r="AB107" s="89"/>
      <c r="AC107" s="89"/>
      <c r="AD107" s="89"/>
      <c r="AE107" s="89"/>
      <c r="AF107" s="89"/>
    </row>
    <row r="108" spans="1:32" ht="13.5" customHeight="1" x14ac:dyDescent="0.25">
      <c r="A108" s="84" t="s">
        <v>313</v>
      </c>
      <c r="B108" s="85" t="s">
        <v>314</v>
      </c>
      <c r="C108" s="10" t="s">
        <v>298</v>
      </c>
      <c r="D108" s="94" t="s">
        <v>1369</v>
      </c>
      <c r="E108" s="95"/>
      <c r="F108" s="95"/>
      <c r="G108" s="95"/>
      <c r="H108" s="95"/>
      <c r="I108" s="88" t="s">
        <v>27</v>
      </c>
      <c r="J108" s="4" t="e">
        <v>#N/A</v>
      </c>
      <c r="K108" s="9">
        <v>0.03</v>
      </c>
      <c r="L108" s="89"/>
      <c r="M108" s="89"/>
      <c r="N108" s="89"/>
      <c r="O108" s="89"/>
      <c r="P108" s="89"/>
      <c r="Q108" s="96"/>
      <c r="R108" s="96"/>
      <c r="S108" s="89"/>
      <c r="T108" s="89"/>
      <c r="U108" s="89"/>
      <c r="V108" s="89"/>
      <c r="W108" s="89"/>
      <c r="X108" s="89"/>
      <c r="Y108" s="89"/>
      <c r="Z108" s="89"/>
      <c r="AA108" s="89"/>
      <c r="AB108" s="89"/>
      <c r="AC108" s="89"/>
      <c r="AD108" s="89"/>
      <c r="AE108" s="89"/>
      <c r="AF108" s="89"/>
    </row>
    <row r="109" spans="1:32" ht="13.5" customHeight="1" x14ac:dyDescent="0.25">
      <c r="A109" s="84" t="s">
        <v>315</v>
      </c>
      <c r="B109" s="93"/>
      <c r="C109" s="10" t="s">
        <v>298</v>
      </c>
      <c r="D109" s="86" t="s">
        <v>129</v>
      </c>
      <c r="E109" s="87" t="s">
        <v>130</v>
      </c>
      <c r="F109" s="65" t="s">
        <v>1309</v>
      </c>
      <c r="G109" s="66" t="s">
        <v>50</v>
      </c>
      <c r="H109" s="66" t="s">
        <v>41</v>
      </c>
      <c r="I109" s="88" t="s">
        <v>27</v>
      </c>
      <c r="J109" s="4">
        <v>3079385816.8357663</v>
      </c>
      <c r="K109" s="89"/>
      <c r="L109" s="89"/>
      <c r="M109" s="89"/>
      <c r="N109" s="84" t="s">
        <v>316</v>
      </c>
      <c r="O109" s="9">
        <v>5.0000000000000001E-3</v>
      </c>
      <c r="P109" s="89"/>
      <c r="Q109" s="90">
        <v>72575484.729999989</v>
      </c>
      <c r="R109" s="91">
        <v>30964776</v>
      </c>
      <c r="S109" s="89"/>
      <c r="T109" s="92">
        <v>30734807</v>
      </c>
      <c r="U109" s="92">
        <v>2666634</v>
      </c>
      <c r="V109" s="5">
        <v>2072537</v>
      </c>
      <c r="W109" s="5">
        <v>6136730.7299999995</v>
      </c>
      <c r="X109" s="84"/>
      <c r="Y109" s="89"/>
      <c r="Z109" s="10"/>
      <c r="AA109" s="44">
        <f>+R109+T109+U109+V109</f>
        <v>66438754</v>
      </c>
      <c r="AB109" s="45">
        <f>+R109/AA109</f>
        <v>0.46606497165795735</v>
      </c>
      <c r="AC109" s="45">
        <f>+U109/AA109</f>
        <v>4.0136725020460194E-2</v>
      </c>
      <c r="AD109" s="45">
        <f>+R109/J109</f>
        <v>1.0055503870514661E-2</v>
      </c>
      <c r="AE109" s="45">
        <f>+U109/J109</f>
        <v>8.6596294151283359E-4</v>
      </c>
      <c r="AF109" s="46">
        <f>+AA109/J109+Z109</f>
        <v>2.1575326364355791E-2</v>
      </c>
    </row>
    <row r="110" spans="1:32" ht="13.5" customHeight="1" x14ac:dyDescent="0.25">
      <c r="A110" s="84" t="s">
        <v>317</v>
      </c>
      <c r="B110" s="85" t="s">
        <v>318</v>
      </c>
      <c r="C110" s="10" t="s">
        <v>298</v>
      </c>
      <c r="D110" s="94" t="s">
        <v>1369</v>
      </c>
      <c r="E110" s="94" t="s">
        <v>1369</v>
      </c>
      <c r="F110" s="94" t="s">
        <v>1369</v>
      </c>
      <c r="G110" s="94" t="s">
        <v>1369</v>
      </c>
      <c r="H110" s="94" t="s">
        <v>1369</v>
      </c>
      <c r="I110" s="88" t="s">
        <v>27</v>
      </c>
      <c r="J110" s="4">
        <v>2983964554.9051094</v>
      </c>
      <c r="K110" s="9">
        <v>0.03</v>
      </c>
      <c r="L110" s="89"/>
      <c r="M110" s="89"/>
      <c r="N110" s="89"/>
      <c r="O110" s="89"/>
      <c r="P110" s="89"/>
      <c r="Q110" s="96"/>
      <c r="R110" s="96"/>
      <c r="S110" s="89"/>
      <c r="T110" s="89"/>
      <c r="U110" s="89"/>
      <c r="V110" s="89"/>
      <c r="W110" s="89"/>
      <c r="X110" s="89"/>
      <c r="Y110" s="89"/>
      <c r="Z110" s="89"/>
      <c r="AA110" s="89"/>
      <c r="AB110" s="89"/>
      <c r="AC110" s="89"/>
      <c r="AD110" s="89"/>
      <c r="AE110" s="89"/>
      <c r="AF110" s="89"/>
    </row>
    <row r="111" spans="1:32" ht="13.5" customHeight="1" x14ac:dyDescent="0.25">
      <c r="A111" s="84" t="s">
        <v>319</v>
      </c>
      <c r="B111" s="85" t="s">
        <v>320</v>
      </c>
      <c r="C111" s="10" t="s">
        <v>298</v>
      </c>
      <c r="D111" s="94" t="s">
        <v>1369</v>
      </c>
      <c r="E111" s="94" t="s">
        <v>1369</v>
      </c>
      <c r="F111" s="94" t="s">
        <v>1369</v>
      </c>
      <c r="G111" s="94" t="s">
        <v>1369</v>
      </c>
      <c r="H111" s="94" t="s">
        <v>1369</v>
      </c>
      <c r="I111" s="88" t="s">
        <v>27</v>
      </c>
      <c r="J111" s="4">
        <v>0</v>
      </c>
      <c r="K111" s="9">
        <v>1.4999999999999999E-2</v>
      </c>
      <c r="L111" s="89"/>
      <c r="M111" s="89"/>
      <c r="N111" s="89"/>
      <c r="O111" s="89"/>
      <c r="P111" s="89"/>
      <c r="Q111" s="96"/>
      <c r="R111" s="96"/>
      <c r="S111" s="89"/>
      <c r="T111" s="89"/>
      <c r="U111" s="89"/>
      <c r="V111" s="89"/>
      <c r="W111" s="89"/>
      <c r="X111" s="89"/>
      <c r="Y111" s="89"/>
      <c r="Z111" s="89"/>
      <c r="AA111" s="89"/>
      <c r="AB111" s="89"/>
      <c r="AC111" s="89"/>
      <c r="AD111" s="89"/>
      <c r="AE111" s="89"/>
      <c r="AF111" s="89"/>
    </row>
    <row r="112" spans="1:32" ht="13.5" customHeight="1" x14ac:dyDescent="0.25">
      <c r="A112" s="84" t="s">
        <v>321</v>
      </c>
      <c r="B112" s="85" t="s">
        <v>322</v>
      </c>
      <c r="C112" s="10" t="s">
        <v>298</v>
      </c>
      <c r="D112" s="94" t="s">
        <v>1369</v>
      </c>
      <c r="E112" s="94" t="s">
        <v>1369</v>
      </c>
      <c r="F112" s="94" t="s">
        <v>1369</v>
      </c>
      <c r="G112" s="94" t="s">
        <v>1369</v>
      </c>
      <c r="H112" s="94" t="s">
        <v>1369</v>
      </c>
      <c r="I112" s="88" t="s">
        <v>27</v>
      </c>
      <c r="J112" s="4">
        <v>1286270.5182481753</v>
      </c>
      <c r="K112" s="9">
        <v>0.03</v>
      </c>
      <c r="L112" s="89"/>
      <c r="M112" s="89"/>
      <c r="N112" s="89"/>
      <c r="O112" s="89"/>
      <c r="P112" s="89"/>
      <c r="Q112" s="96"/>
      <c r="R112" s="96"/>
      <c r="S112" s="89"/>
      <c r="T112" s="89"/>
      <c r="U112" s="89"/>
      <c r="V112" s="89"/>
      <c r="W112" s="89"/>
      <c r="X112" s="89"/>
      <c r="Y112" s="89"/>
      <c r="Z112" s="89"/>
      <c r="AA112" s="89"/>
      <c r="AB112" s="89"/>
      <c r="AC112" s="89"/>
      <c r="AD112" s="89"/>
      <c r="AE112" s="89"/>
      <c r="AF112" s="89"/>
    </row>
    <row r="113" spans="1:32" ht="13.5" customHeight="1" x14ac:dyDescent="0.25">
      <c r="A113" s="84" t="s">
        <v>323</v>
      </c>
      <c r="B113" s="85" t="s">
        <v>324</v>
      </c>
      <c r="C113" s="10" t="s">
        <v>298</v>
      </c>
      <c r="D113" s="94" t="s">
        <v>1369</v>
      </c>
      <c r="E113" s="94" t="s">
        <v>1369</v>
      </c>
      <c r="F113" s="94" t="s">
        <v>1369</v>
      </c>
      <c r="G113" s="94" t="s">
        <v>1369</v>
      </c>
      <c r="H113" s="94" t="s">
        <v>1369</v>
      </c>
      <c r="I113" s="88" t="s">
        <v>135</v>
      </c>
      <c r="J113" s="4">
        <v>94351406.46272257</v>
      </c>
      <c r="K113" s="9">
        <v>0.03</v>
      </c>
      <c r="L113" s="89"/>
      <c r="M113" s="89"/>
      <c r="N113" s="89"/>
      <c r="O113" s="89"/>
      <c r="P113" s="89"/>
      <c r="Q113" s="96"/>
      <c r="R113" s="96"/>
      <c r="S113" s="89"/>
      <c r="T113" s="89"/>
      <c r="U113" s="89"/>
      <c r="V113" s="89"/>
      <c r="W113" s="89"/>
      <c r="X113" s="89"/>
      <c r="Y113" s="89"/>
      <c r="Z113" s="89"/>
      <c r="AA113" s="89"/>
      <c r="AB113" s="89"/>
      <c r="AC113" s="89"/>
      <c r="AD113" s="89"/>
      <c r="AE113" s="89"/>
      <c r="AF113" s="89"/>
    </row>
    <row r="114" spans="1:32" ht="13.5" customHeight="1" x14ac:dyDescent="0.25">
      <c r="A114" s="84" t="s">
        <v>325</v>
      </c>
      <c r="B114" s="94" t="s">
        <v>1369</v>
      </c>
      <c r="C114" s="10" t="s">
        <v>298</v>
      </c>
      <c r="D114" s="86" t="s">
        <v>129</v>
      </c>
      <c r="E114" s="87" t="s">
        <v>130</v>
      </c>
      <c r="F114" s="65" t="s">
        <v>1309</v>
      </c>
      <c r="G114" s="65" t="s">
        <v>152</v>
      </c>
      <c r="H114" s="66" t="s">
        <v>41</v>
      </c>
      <c r="I114" s="88" t="s">
        <v>27</v>
      </c>
      <c r="J114" s="4">
        <v>1712655040.2153285</v>
      </c>
      <c r="K114" s="89"/>
      <c r="L114" s="89"/>
      <c r="M114" s="89"/>
      <c r="N114" s="84" t="s">
        <v>306</v>
      </c>
      <c r="O114" s="9">
        <v>5.0000000000000001E-3</v>
      </c>
      <c r="P114" s="89"/>
      <c r="Q114" s="90">
        <v>39308144.246700004</v>
      </c>
      <c r="R114" s="91">
        <v>21498673</v>
      </c>
      <c r="S114" s="89"/>
      <c r="T114" s="92">
        <v>14298705.296700001</v>
      </c>
      <c r="U114" s="92">
        <v>1570084</v>
      </c>
      <c r="V114" s="5">
        <v>1729143</v>
      </c>
      <c r="W114" s="5">
        <v>211538.95</v>
      </c>
      <c r="X114" s="84"/>
      <c r="Y114" s="89"/>
      <c r="Z114" s="10"/>
      <c r="AA114" s="44">
        <f>+R114+T114+U114+V114</f>
        <v>39096605.296700001</v>
      </c>
      <c r="AB114" s="45">
        <f>+R114/AA114</f>
        <v>0.54988592582012796</v>
      </c>
      <c r="AC114" s="45">
        <f>+U114/AA114</f>
        <v>4.0159087677428734E-2</v>
      </c>
      <c r="AD114" s="45">
        <f>+R114/J114</f>
        <v>1.2552833171411459E-2</v>
      </c>
      <c r="AE114" s="45">
        <f>+U114/J114</f>
        <v>9.1675437442591864E-4</v>
      </c>
      <c r="AF114" s="46">
        <f>+AA114/J114+Z114</f>
        <v>2.2828067753670037E-2</v>
      </c>
    </row>
    <row r="115" spans="1:32" ht="13.5" customHeight="1" x14ac:dyDescent="0.25">
      <c r="A115" s="84" t="s">
        <v>326</v>
      </c>
      <c r="B115" s="85" t="s">
        <v>327</v>
      </c>
      <c r="C115" s="10" t="s">
        <v>298</v>
      </c>
      <c r="D115" s="94" t="s">
        <v>1369</v>
      </c>
      <c r="E115" s="94" t="s">
        <v>1369</v>
      </c>
      <c r="F115" s="94" t="s">
        <v>1369</v>
      </c>
      <c r="G115" s="94" t="s">
        <v>1369</v>
      </c>
      <c r="H115" s="94" t="s">
        <v>1369</v>
      </c>
      <c r="I115" s="88" t="s">
        <v>301</v>
      </c>
      <c r="J115" s="4">
        <v>612590953.68007433</v>
      </c>
      <c r="K115" s="9">
        <v>0.03</v>
      </c>
      <c r="L115" s="89"/>
      <c r="M115" s="89"/>
      <c r="N115" s="89"/>
      <c r="O115" s="89"/>
      <c r="P115" s="89"/>
      <c r="Q115" s="96"/>
      <c r="R115" s="96"/>
      <c r="S115" s="89"/>
      <c r="T115" s="89"/>
      <c r="U115" s="89"/>
      <c r="V115" s="89"/>
      <c r="W115" s="89"/>
      <c r="X115" s="89"/>
      <c r="Y115" s="89"/>
      <c r="Z115" s="89"/>
      <c r="AA115" s="89"/>
      <c r="AB115" s="89"/>
      <c r="AC115" s="89"/>
      <c r="AD115" s="89"/>
      <c r="AE115" s="89"/>
      <c r="AF115" s="89"/>
    </row>
    <row r="116" spans="1:32" ht="13.5" customHeight="1" x14ac:dyDescent="0.25">
      <c r="A116" s="84" t="s">
        <v>328</v>
      </c>
      <c r="B116" s="85" t="s">
        <v>329</v>
      </c>
      <c r="C116" s="10" t="s">
        <v>298</v>
      </c>
      <c r="D116" s="94" t="s">
        <v>1369</v>
      </c>
      <c r="E116" s="94" t="s">
        <v>1369</v>
      </c>
      <c r="F116" s="94" t="s">
        <v>1369</v>
      </c>
      <c r="G116" s="94" t="s">
        <v>1369</v>
      </c>
      <c r="H116" s="94" t="s">
        <v>1369</v>
      </c>
      <c r="I116" s="88" t="s">
        <v>27</v>
      </c>
      <c r="J116" s="4">
        <v>442596409.12773722</v>
      </c>
      <c r="K116" s="9">
        <v>0.03</v>
      </c>
      <c r="L116" s="89"/>
      <c r="M116" s="89"/>
      <c r="N116" s="89"/>
      <c r="O116" s="89"/>
      <c r="P116" s="89"/>
      <c r="Q116" s="96"/>
      <c r="R116" s="96"/>
      <c r="S116" s="89"/>
      <c r="T116" s="89"/>
      <c r="U116" s="89"/>
      <c r="V116" s="89"/>
      <c r="W116" s="89"/>
      <c r="X116" s="89"/>
      <c r="Y116" s="89"/>
      <c r="Z116" s="89"/>
      <c r="AA116" s="89"/>
      <c r="AB116" s="89"/>
      <c r="AC116" s="89"/>
      <c r="AD116" s="89"/>
      <c r="AE116" s="89"/>
      <c r="AF116" s="89"/>
    </row>
    <row r="117" spans="1:32" ht="13.5" customHeight="1" x14ac:dyDescent="0.25">
      <c r="A117" s="84" t="s">
        <v>330</v>
      </c>
      <c r="B117" s="85" t="s">
        <v>331</v>
      </c>
      <c r="C117" s="10" t="s">
        <v>298</v>
      </c>
      <c r="D117" s="94" t="s">
        <v>1369</v>
      </c>
      <c r="E117" s="94" t="s">
        <v>1369</v>
      </c>
      <c r="F117" s="94" t="s">
        <v>1369</v>
      </c>
      <c r="G117" s="94" t="s">
        <v>1369</v>
      </c>
      <c r="H117" s="94" t="s">
        <v>1369</v>
      </c>
      <c r="I117" s="88" t="s">
        <v>27</v>
      </c>
      <c r="J117" s="4">
        <v>0</v>
      </c>
      <c r="K117" s="9">
        <v>0.03</v>
      </c>
      <c r="L117" s="89"/>
      <c r="M117" s="89"/>
      <c r="N117" s="89"/>
      <c r="O117" s="89"/>
      <c r="P117" s="89"/>
      <c r="Q117" s="96"/>
      <c r="R117" s="96"/>
      <c r="S117" s="89"/>
      <c r="T117" s="89"/>
      <c r="U117" s="89"/>
      <c r="V117" s="89"/>
      <c r="W117" s="89"/>
      <c r="X117" s="89"/>
      <c r="Y117" s="89"/>
      <c r="Z117" s="89"/>
      <c r="AA117" s="89"/>
      <c r="AB117" s="89"/>
      <c r="AC117" s="89"/>
      <c r="AD117" s="89"/>
      <c r="AE117" s="89"/>
      <c r="AF117" s="89"/>
    </row>
    <row r="118" spans="1:32" ht="13.5" customHeight="1" x14ac:dyDescent="0.25">
      <c r="A118" s="84" t="s">
        <v>332</v>
      </c>
      <c r="B118" s="85" t="s">
        <v>333</v>
      </c>
      <c r="C118" s="10" t="s">
        <v>298</v>
      </c>
      <c r="D118" s="94" t="s">
        <v>1369</v>
      </c>
      <c r="E118" s="94" t="s">
        <v>1369</v>
      </c>
      <c r="F118" s="94" t="s">
        <v>1369</v>
      </c>
      <c r="G118" s="94" t="s">
        <v>1369</v>
      </c>
      <c r="H118" s="94" t="s">
        <v>1369</v>
      </c>
      <c r="I118" s="88" t="s">
        <v>135</v>
      </c>
      <c r="J118" s="4">
        <v>659049946.14036334</v>
      </c>
      <c r="K118" s="9">
        <v>0.03</v>
      </c>
      <c r="L118" s="89"/>
      <c r="M118" s="89"/>
      <c r="N118" s="89"/>
      <c r="O118" s="89"/>
      <c r="P118" s="89"/>
      <c r="Q118" s="96"/>
      <c r="R118" s="96"/>
      <c r="S118" s="89"/>
      <c r="T118" s="89"/>
      <c r="U118" s="89"/>
      <c r="V118" s="89"/>
      <c r="W118" s="89"/>
      <c r="X118" s="89"/>
      <c r="Y118" s="89"/>
      <c r="Z118" s="89"/>
      <c r="AA118" s="89"/>
      <c r="AB118" s="89"/>
      <c r="AC118" s="89"/>
      <c r="AD118" s="89"/>
      <c r="AE118" s="89"/>
      <c r="AF118" s="89"/>
    </row>
    <row r="119" spans="1:32" ht="13.5" customHeight="1" x14ac:dyDescent="0.25">
      <c r="A119" s="84" t="s">
        <v>334</v>
      </c>
      <c r="B119" s="94" t="s">
        <v>1369</v>
      </c>
      <c r="C119" s="10" t="s">
        <v>298</v>
      </c>
      <c r="D119" s="86" t="s">
        <v>129</v>
      </c>
      <c r="E119" s="87" t="s">
        <v>130</v>
      </c>
      <c r="F119" s="65" t="s">
        <v>1309</v>
      </c>
      <c r="G119" s="66" t="s">
        <v>50</v>
      </c>
      <c r="H119" s="66" t="s">
        <v>41</v>
      </c>
      <c r="I119" s="88" t="s">
        <v>27</v>
      </c>
      <c r="J119" s="4">
        <v>568251896.66788316</v>
      </c>
      <c r="K119" s="89"/>
      <c r="L119" s="89"/>
      <c r="M119" s="89"/>
      <c r="N119" s="84" t="s">
        <v>306</v>
      </c>
      <c r="O119" s="9">
        <v>5.0000000000000001E-3</v>
      </c>
      <c r="P119" s="89"/>
      <c r="Q119" s="90">
        <v>13804199.821899999</v>
      </c>
      <c r="R119" s="91">
        <v>5526620</v>
      </c>
      <c r="S119" s="89"/>
      <c r="T119" s="92">
        <v>6390177.8919000002</v>
      </c>
      <c r="U119" s="92">
        <v>539567</v>
      </c>
      <c r="V119" s="5">
        <v>982855</v>
      </c>
      <c r="W119" s="5">
        <v>364979.93</v>
      </c>
      <c r="X119" s="84"/>
      <c r="Y119" s="89"/>
      <c r="Z119" s="10"/>
      <c r="AA119" s="44">
        <f>+R119+T119+U119+V119</f>
        <v>13439219.891899999</v>
      </c>
      <c r="AB119" s="45">
        <f>+R119/AA119</f>
        <v>0.41123071461394639</v>
      </c>
      <c r="AC119" s="45">
        <f>+U119/AA119</f>
        <v>4.0148684547174081E-2</v>
      </c>
      <c r="AD119" s="45">
        <f>+R119/J119</f>
        <v>9.7256516562584435E-3</v>
      </c>
      <c r="AE119" s="45">
        <f>+U119/J119</f>
        <v>9.4952080787396274E-4</v>
      </c>
      <c r="AF119" s="46">
        <f>+AA119/J119+Z119</f>
        <v>2.3650110049266759E-2</v>
      </c>
    </row>
    <row r="120" spans="1:32" ht="13.5" customHeight="1" x14ac:dyDescent="0.25">
      <c r="A120" s="84" t="s">
        <v>335</v>
      </c>
      <c r="B120" s="85" t="s">
        <v>336</v>
      </c>
      <c r="C120" s="10" t="s">
        <v>298</v>
      </c>
      <c r="D120" s="94" t="s">
        <v>1369</v>
      </c>
      <c r="E120" s="94" t="s">
        <v>1369</v>
      </c>
      <c r="F120" s="94" t="s">
        <v>1369</v>
      </c>
      <c r="G120" s="94" t="s">
        <v>1369</v>
      </c>
      <c r="H120" s="94" t="s">
        <v>1369</v>
      </c>
      <c r="I120" s="88" t="s">
        <v>301</v>
      </c>
      <c r="J120" s="4">
        <v>106653164.37381557</v>
      </c>
      <c r="K120" s="9">
        <v>0.03</v>
      </c>
      <c r="L120" s="89"/>
      <c r="M120" s="89"/>
      <c r="N120" s="89"/>
      <c r="O120" s="89"/>
      <c r="P120" s="89"/>
      <c r="Q120" s="96"/>
      <c r="R120" s="96"/>
      <c r="S120" s="89"/>
      <c r="T120" s="89"/>
      <c r="U120" s="89"/>
      <c r="V120" s="89"/>
      <c r="W120" s="89"/>
      <c r="X120" s="89"/>
      <c r="Y120" s="89"/>
      <c r="Z120" s="89"/>
      <c r="AA120" s="89"/>
      <c r="AB120" s="89"/>
      <c r="AC120" s="89"/>
      <c r="AD120" s="89"/>
      <c r="AE120" s="89"/>
      <c r="AF120" s="89"/>
    </row>
    <row r="121" spans="1:32" ht="13.5" customHeight="1" x14ac:dyDescent="0.25">
      <c r="A121" s="84" t="s">
        <v>337</v>
      </c>
      <c r="B121" s="85" t="s">
        <v>338</v>
      </c>
      <c r="C121" s="10" t="s">
        <v>298</v>
      </c>
      <c r="D121" s="94" t="s">
        <v>1369</v>
      </c>
      <c r="E121" s="94" t="s">
        <v>1369</v>
      </c>
      <c r="F121" s="94" t="s">
        <v>1369</v>
      </c>
      <c r="G121" s="94" t="s">
        <v>1369</v>
      </c>
      <c r="H121" s="94" t="s">
        <v>1369</v>
      </c>
      <c r="I121" s="88" t="s">
        <v>27</v>
      </c>
      <c r="J121" s="4">
        <v>461110948.11313868</v>
      </c>
      <c r="K121" s="9">
        <v>0.03</v>
      </c>
      <c r="L121" s="89"/>
      <c r="M121" s="89"/>
      <c r="N121" s="89"/>
      <c r="O121" s="89"/>
      <c r="P121" s="89"/>
      <c r="Q121" s="96"/>
      <c r="R121" s="96"/>
      <c r="S121" s="89"/>
      <c r="T121" s="89"/>
      <c r="U121" s="89"/>
      <c r="V121" s="89"/>
      <c r="W121" s="89"/>
      <c r="X121" s="89"/>
      <c r="Y121" s="89"/>
      <c r="Z121" s="89"/>
      <c r="AA121" s="89"/>
      <c r="AB121" s="89"/>
      <c r="AC121" s="89"/>
      <c r="AD121" s="89"/>
      <c r="AE121" s="89"/>
      <c r="AF121" s="89"/>
    </row>
    <row r="122" spans="1:32" ht="13.5" customHeight="1" x14ac:dyDescent="0.25">
      <c r="A122" s="84" t="s">
        <v>339</v>
      </c>
      <c r="B122" s="85" t="s">
        <v>340</v>
      </c>
      <c r="C122" s="10" t="s">
        <v>298</v>
      </c>
      <c r="D122" s="94" t="s">
        <v>1369</v>
      </c>
      <c r="E122" s="94" t="s">
        <v>1369</v>
      </c>
      <c r="F122" s="94" t="s">
        <v>1369</v>
      </c>
      <c r="G122" s="94" t="s">
        <v>1369</v>
      </c>
      <c r="H122" s="94" t="s">
        <v>1369</v>
      </c>
      <c r="I122" s="88" t="s">
        <v>27</v>
      </c>
      <c r="J122" s="4">
        <v>0</v>
      </c>
      <c r="K122" s="9">
        <v>1.4999999999999999E-2</v>
      </c>
      <c r="L122" s="89"/>
      <c r="M122" s="89"/>
      <c r="N122" s="89"/>
      <c r="O122" s="89"/>
      <c r="P122" s="89"/>
      <c r="Q122" s="96"/>
      <c r="R122" s="96"/>
      <c r="S122" s="89"/>
      <c r="T122" s="89"/>
      <c r="U122" s="89"/>
      <c r="V122" s="89"/>
      <c r="W122" s="89"/>
      <c r="X122" s="89"/>
      <c r="Y122" s="89"/>
      <c r="Z122" s="89"/>
      <c r="AA122" s="89"/>
      <c r="AB122" s="89"/>
      <c r="AC122" s="89"/>
      <c r="AD122" s="89"/>
      <c r="AE122" s="89"/>
      <c r="AF122" s="89"/>
    </row>
    <row r="123" spans="1:32" ht="13.5" customHeight="1" x14ac:dyDescent="0.25">
      <c r="A123" s="84" t="s">
        <v>341</v>
      </c>
      <c r="B123" s="85" t="s">
        <v>342</v>
      </c>
      <c r="C123" s="10" t="s">
        <v>298</v>
      </c>
      <c r="D123" s="94" t="s">
        <v>1369</v>
      </c>
      <c r="E123" s="94" t="s">
        <v>1369</v>
      </c>
      <c r="F123" s="94" t="s">
        <v>1369</v>
      </c>
      <c r="G123" s="94" t="s">
        <v>1369</v>
      </c>
      <c r="H123" s="94" t="s">
        <v>1369</v>
      </c>
      <c r="I123" s="88" t="s">
        <v>27</v>
      </c>
      <c r="J123" s="4">
        <v>618797.54379562044</v>
      </c>
      <c r="K123" s="9">
        <v>0.03</v>
      </c>
      <c r="L123" s="89"/>
      <c r="M123" s="89"/>
      <c r="N123" s="89"/>
      <c r="O123" s="89"/>
      <c r="P123" s="89"/>
      <c r="Q123" s="96"/>
      <c r="R123" s="96"/>
      <c r="S123" s="89"/>
      <c r="T123" s="89"/>
      <c r="U123" s="89"/>
      <c r="V123" s="89"/>
      <c r="W123" s="89"/>
      <c r="X123" s="89"/>
      <c r="Y123" s="89"/>
      <c r="Z123" s="89"/>
      <c r="AA123" s="89"/>
      <c r="AB123" s="89"/>
      <c r="AC123" s="89"/>
      <c r="AD123" s="89"/>
      <c r="AE123" s="89"/>
      <c r="AF123" s="89"/>
    </row>
    <row r="124" spans="1:32" ht="13.5" customHeight="1" x14ac:dyDescent="0.25">
      <c r="A124" s="84" t="s">
        <v>343</v>
      </c>
      <c r="B124" s="85" t="s">
        <v>344</v>
      </c>
      <c r="C124" s="10" t="s">
        <v>298</v>
      </c>
      <c r="D124" s="86" t="s">
        <v>129</v>
      </c>
      <c r="E124" s="87" t="s">
        <v>130</v>
      </c>
      <c r="F124" s="65" t="s">
        <v>1309</v>
      </c>
      <c r="G124" s="66" t="s">
        <v>33</v>
      </c>
      <c r="H124" s="66" t="s">
        <v>41</v>
      </c>
      <c r="I124" s="88" t="s">
        <v>301</v>
      </c>
      <c r="J124" s="4">
        <v>67554636449.281906</v>
      </c>
      <c r="K124" s="9">
        <v>0.03</v>
      </c>
      <c r="L124" s="89"/>
      <c r="M124" s="89"/>
      <c r="N124" s="84" t="s">
        <v>306</v>
      </c>
      <c r="O124" s="9">
        <v>5.0000000000000001E-3</v>
      </c>
      <c r="P124" s="89"/>
      <c r="Q124" s="90">
        <v>660901847.98230004</v>
      </c>
      <c r="R124" s="91">
        <v>216581489.90090001</v>
      </c>
      <c r="S124" s="89"/>
      <c r="T124" s="92">
        <v>398694396.69349998</v>
      </c>
      <c r="U124" s="92">
        <v>24382101.527899999</v>
      </c>
      <c r="V124" s="5">
        <v>20880126.940000001</v>
      </c>
      <c r="W124" s="5">
        <v>363732.92</v>
      </c>
      <c r="X124" s="84"/>
      <c r="Y124" s="89"/>
      <c r="Z124" s="89"/>
      <c r="AA124" s="89"/>
      <c r="AB124" s="89"/>
      <c r="AC124" s="89"/>
      <c r="AD124" s="89"/>
      <c r="AE124" s="89"/>
      <c r="AF124" s="89"/>
    </row>
    <row r="125" spans="1:32" ht="13.5" customHeight="1" x14ac:dyDescent="0.25">
      <c r="A125" s="84" t="s">
        <v>345</v>
      </c>
      <c r="B125" s="94" t="s">
        <v>1369</v>
      </c>
      <c r="C125" s="10" t="s">
        <v>298</v>
      </c>
      <c r="D125" s="86" t="s">
        <v>129</v>
      </c>
      <c r="E125" s="87" t="s">
        <v>130</v>
      </c>
      <c r="F125" s="65" t="s">
        <v>1309</v>
      </c>
      <c r="G125" s="66" t="s">
        <v>50</v>
      </c>
      <c r="H125" s="66" t="s">
        <v>41</v>
      </c>
      <c r="I125" s="88" t="s">
        <v>27</v>
      </c>
      <c r="J125" s="4">
        <v>2935863558.3832116</v>
      </c>
      <c r="K125" s="89"/>
      <c r="L125" s="89"/>
      <c r="M125" s="89"/>
      <c r="N125" s="84" t="s">
        <v>306</v>
      </c>
      <c r="O125" s="9">
        <v>5.0000000000000001E-3</v>
      </c>
      <c r="P125" s="89"/>
      <c r="Q125" s="90">
        <v>65482122.907599993</v>
      </c>
      <c r="R125" s="91">
        <v>28861357.000000037</v>
      </c>
      <c r="S125" s="89"/>
      <c r="T125" s="92">
        <v>29437334.007599998</v>
      </c>
      <c r="U125" s="92">
        <v>3371869</v>
      </c>
      <c r="V125" s="5">
        <v>2678168</v>
      </c>
      <c r="W125" s="5">
        <v>1133394.8999999999</v>
      </c>
      <c r="X125" s="84"/>
      <c r="Y125" s="89"/>
      <c r="Z125" s="10"/>
      <c r="AA125" s="44">
        <f>+R125+T125+U125+V125</f>
        <v>64348728.007600039</v>
      </c>
      <c r="AB125" s="45">
        <f>+R125/AA125</f>
        <v>0.44851480198009985</v>
      </c>
      <c r="AC125" s="45">
        <f>+U125/AA125</f>
        <v>5.2399932436920253E-2</v>
      </c>
      <c r="AD125" s="45">
        <f>+R125/J125</f>
        <v>9.8306193138941612E-3</v>
      </c>
      <c r="AE125" s="45">
        <f>+U125/J125</f>
        <v>1.1485101173628442E-3</v>
      </c>
      <c r="AF125" s="46">
        <f>+AA125/J125+Z125</f>
        <v>2.191816027139799E-2</v>
      </c>
    </row>
    <row r="126" spans="1:32" ht="13.5" customHeight="1" x14ac:dyDescent="0.25">
      <c r="A126" s="84" t="s">
        <v>346</v>
      </c>
      <c r="B126" s="85" t="s">
        <v>347</v>
      </c>
      <c r="C126" s="10" t="s">
        <v>298</v>
      </c>
      <c r="D126" s="94" t="s">
        <v>1369</v>
      </c>
      <c r="E126" s="94" t="s">
        <v>1369</v>
      </c>
      <c r="F126" s="94" t="s">
        <v>1369</v>
      </c>
      <c r="G126" s="94" t="s">
        <v>1369</v>
      </c>
      <c r="H126" s="94" t="s">
        <v>1369</v>
      </c>
      <c r="I126" s="88" t="s">
        <v>301</v>
      </c>
      <c r="J126" s="4">
        <v>38662805.52472014</v>
      </c>
      <c r="K126" s="9">
        <v>0.03</v>
      </c>
      <c r="L126" s="89"/>
      <c r="M126" s="89"/>
      <c r="N126" s="89"/>
      <c r="O126" s="9">
        <v>5.0000000000000001E-3</v>
      </c>
      <c r="P126" s="89"/>
      <c r="Q126" s="96"/>
      <c r="R126" s="96"/>
      <c r="S126" s="89"/>
      <c r="T126" s="89"/>
      <c r="U126" s="89"/>
      <c r="V126" s="89"/>
      <c r="W126" s="89"/>
      <c r="X126" s="89"/>
      <c r="Y126" s="89"/>
      <c r="Z126" s="10"/>
      <c r="AA126" s="89"/>
      <c r="AB126" s="89"/>
      <c r="AC126" s="89"/>
      <c r="AD126" s="89"/>
      <c r="AE126" s="89"/>
      <c r="AF126" s="89"/>
    </row>
    <row r="127" spans="1:32" ht="13.5" customHeight="1" x14ac:dyDescent="0.25">
      <c r="A127" s="84" t="s">
        <v>348</v>
      </c>
      <c r="B127" s="85" t="s">
        <v>349</v>
      </c>
      <c r="C127" s="10" t="s">
        <v>298</v>
      </c>
      <c r="D127" s="94" t="s">
        <v>1369</v>
      </c>
      <c r="E127" s="94" t="s">
        <v>1369</v>
      </c>
      <c r="F127" s="94" t="s">
        <v>1369</v>
      </c>
      <c r="G127" s="94" t="s">
        <v>1369</v>
      </c>
      <c r="H127" s="94" t="s">
        <v>1369</v>
      </c>
      <c r="I127" s="88" t="s">
        <v>58</v>
      </c>
      <c r="J127" s="4">
        <v>82762335.60166128</v>
      </c>
      <c r="K127" s="9">
        <v>0.03</v>
      </c>
      <c r="L127" s="89"/>
      <c r="M127" s="89"/>
      <c r="N127" s="89"/>
      <c r="O127" s="9">
        <v>5.0000000000000001E-3</v>
      </c>
      <c r="P127" s="89"/>
      <c r="Q127" s="96"/>
      <c r="R127" s="96"/>
      <c r="S127" s="89"/>
      <c r="T127" s="89"/>
      <c r="U127" s="89"/>
      <c r="V127" s="89"/>
      <c r="W127" s="89"/>
      <c r="X127" s="89"/>
      <c r="Y127" s="89"/>
      <c r="Z127" s="10"/>
      <c r="AA127" s="89"/>
      <c r="AB127" s="89"/>
      <c r="AC127" s="89"/>
      <c r="AD127" s="89"/>
      <c r="AE127" s="89"/>
      <c r="AF127" s="89"/>
    </row>
    <row r="128" spans="1:32" ht="13.5" customHeight="1" x14ac:dyDescent="0.25">
      <c r="A128" s="84" t="s">
        <v>350</v>
      </c>
      <c r="B128" s="85" t="s">
        <v>351</v>
      </c>
      <c r="C128" s="10" t="s">
        <v>298</v>
      </c>
      <c r="D128" s="94" t="s">
        <v>1369</v>
      </c>
      <c r="E128" s="94" t="s">
        <v>1369</v>
      </c>
      <c r="F128" s="94" t="s">
        <v>1369</v>
      </c>
      <c r="G128" s="94" t="s">
        <v>1369</v>
      </c>
      <c r="H128" s="94" t="s">
        <v>1369</v>
      </c>
      <c r="I128" s="88" t="s">
        <v>27</v>
      </c>
      <c r="J128" s="4">
        <v>2806950464.8430657</v>
      </c>
      <c r="K128" s="9">
        <v>0.03</v>
      </c>
      <c r="L128" s="89"/>
      <c r="M128" s="89"/>
      <c r="N128" s="89"/>
      <c r="O128" s="9">
        <v>5.0000000000000001E-3</v>
      </c>
      <c r="P128" s="89"/>
      <c r="Q128" s="96"/>
      <c r="R128" s="96"/>
      <c r="S128" s="89"/>
      <c r="T128" s="89"/>
      <c r="U128" s="89"/>
      <c r="V128" s="89"/>
      <c r="W128" s="89"/>
      <c r="X128" s="89"/>
      <c r="Y128" s="89"/>
      <c r="Z128" s="10"/>
      <c r="AA128" s="89"/>
      <c r="AB128" s="89"/>
      <c r="AC128" s="89"/>
      <c r="AD128" s="89"/>
      <c r="AE128" s="89"/>
      <c r="AF128" s="89"/>
    </row>
    <row r="129" spans="1:32" ht="13.5" customHeight="1" x14ac:dyDescent="0.25">
      <c r="A129" s="84" t="s">
        <v>352</v>
      </c>
      <c r="B129" s="85" t="s">
        <v>353</v>
      </c>
      <c r="C129" s="10" t="s">
        <v>298</v>
      </c>
      <c r="D129" s="94" t="s">
        <v>1369</v>
      </c>
      <c r="E129" s="94" t="s">
        <v>1369</v>
      </c>
      <c r="F129" s="94" t="s">
        <v>1369</v>
      </c>
      <c r="G129" s="94" t="s">
        <v>1369</v>
      </c>
      <c r="H129" s="94" t="s">
        <v>1369</v>
      </c>
      <c r="I129" s="88" t="s">
        <v>27</v>
      </c>
      <c r="J129" s="4">
        <v>7445728.7700729929</v>
      </c>
      <c r="K129" s="9">
        <v>1.4999999999999999E-2</v>
      </c>
      <c r="L129" s="89"/>
      <c r="M129" s="89"/>
      <c r="N129" s="89"/>
      <c r="O129" s="9">
        <v>5.0000000000000001E-3</v>
      </c>
      <c r="P129" s="89"/>
      <c r="Q129" s="96"/>
      <c r="R129" s="96"/>
      <c r="S129" s="89"/>
      <c r="T129" s="89"/>
      <c r="U129" s="89"/>
      <c r="V129" s="89"/>
      <c r="W129" s="89"/>
      <c r="X129" s="89"/>
      <c r="Y129" s="89"/>
      <c r="Z129" s="10"/>
      <c r="AA129" s="89"/>
      <c r="AB129" s="89"/>
      <c r="AC129" s="89"/>
      <c r="AD129" s="89"/>
      <c r="AE129" s="89"/>
      <c r="AF129" s="89"/>
    </row>
    <row r="130" spans="1:32" ht="13.5" customHeight="1" x14ac:dyDescent="0.25">
      <c r="A130" s="84" t="s">
        <v>354</v>
      </c>
      <c r="B130" s="85" t="s">
        <v>355</v>
      </c>
      <c r="C130" s="10" t="s">
        <v>298</v>
      </c>
      <c r="D130" s="94" t="s">
        <v>1369</v>
      </c>
      <c r="E130" s="94" t="s">
        <v>1369</v>
      </c>
      <c r="F130" s="94" t="s">
        <v>1369</v>
      </c>
      <c r="G130" s="94" t="s">
        <v>1369</v>
      </c>
      <c r="H130" s="94" t="s">
        <v>1369</v>
      </c>
      <c r="I130" s="88" t="s">
        <v>27</v>
      </c>
      <c r="J130" s="4">
        <v>205823.16423357665</v>
      </c>
      <c r="K130" s="9">
        <v>0.03</v>
      </c>
      <c r="L130" s="89"/>
      <c r="M130" s="89"/>
      <c r="N130" s="89"/>
      <c r="O130" s="9">
        <v>5.0000000000000001E-3</v>
      </c>
      <c r="P130" s="89"/>
      <c r="Q130" s="96"/>
      <c r="R130" s="96"/>
      <c r="S130" s="89"/>
      <c r="T130" s="89"/>
      <c r="U130" s="89"/>
      <c r="V130" s="89"/>
      <c r="W130" s="89"/>
      <c r="X130" s="89"/>
      <c r="Y130" s="89"/>
      <c r="Z130" s="10"/>
      <c r="AA130" s="89"/>
      <c r="AB130" s="89"/>
      <c r="AC130" s="89"/>
      <c r="AD130" s="89"/>
      <c r="AE130" s="89"/>
      <c r="AF130" s="89"/>
    </row>
    <row r="131" spans="1:32" ht="13.5" customHeight="1" x14ac:dyDescent="0.25">
      <c r="A131" s="84" t="s">
        <v>356</v>
      </c>
      <c r="B131" s="85" t="s">
        <v>357</v>
      </c>
      <c r="C131" s="10" t="s">
        <v>298</v>
      </c>
      <c r="D131" s="86" t="s">
        <v>129</v>
      </c>
      <c r="E131" s="87" t="s">
        <v>130</v>
      </c>
      <c r="F131" s="65" t="s">
        <v>1309</v>
      </c>
      <c r="G131" s="11" t="s">
        <v>77</v>
      </c>
      <c r="H131" s="66" t="s">
        <v>41</v>
      </c>
      <c r="I131" s="88" t="s">
        <v>27</v>
      </c>
      <c r="J131" s="4">
        <v>1400403312.890511</v>
      </c>
      <c r="K131" s="9">
        <v>0.03</v>
      </c>
      <c r="L131" s="89"/>
      <c r="M131" s="89"/>
      <c r="N131" s="84" t="s">
        <v>306</v>
      </c>
      <c r="O131" s="9">
        <v>5.0000000000000001E-3</v>
      </c>
      <c r="P131" s="89"/>
      <c r="Q131" s="90">
        <v>23864514.520000003</v>
      </c>
      <c r="R131" s="91">
        <v>10690468</v>
      </c>
      <c r="S131" s="89"/>
      <c r="T131" s="92">
        <v>10657438</v>
      </c>
      <c r="U131" s="92">
        <v>734683</v>
      </c>
      <c r="V131" s="5">
        <v>1656008.02</v>
      </c>
      <c r="W131" s="5">
        <v>125917.5</v>
      </c>
      <c r="X131" s="84"/>
      <c r="Y131" s="89"/>
      <c r="Z131" s="10"/>
      <c r="AA131" s="44">
        <f>+R131+T131+U131+V131</f>
        <v>23738597.02</v>
      </c>
      <c r="AB131" s="45">
        <f>+R131/AA131</f>
        <v>0.4503411886975956</v>
      </c>
      <c r="AC131" s="45">
        <f>+U131/AA131</f>
        <v>3.0948880398492903E-2</v>
      </c>
      <c r="AD131" s="45">
        <f>+R131/J131</f>
        <v>7.633849407235601E-3</v>
      </c>
      <c r="AE131" s="45">
        <f>+U131/J131</f>
        <v>5.2462243786297036E-4</v>
      </c>
      <c r="AF131" s="46">
        <f>+AA131/J131+Z131</f>
        <v>1.6951257399557419E-2</v>
      </c>
    </row>
    <row r="132" spans="1:32" ht="13.5" customHeight="1" x14ac:dyDescent="0.25">
      <c r="A132" s="84" t="s">
        <v>358</v>
      </c>
      <c r="B132" s="85" t="s">
        <v>359</v>
      </c>
      <c r="C132" s="10" t="s">
        <v>298</v>
      </c>
      <c r="D132" s="86" t="s">
        <v>129</v>
      </c>
      <c r="E132" s="87" t="s">
        <v>130</v>
      </c>
      <c r="F132" s="65" t="s">
        <v>1309</v>
      </c>
      <c r="G132" s="65" t="s">
        <v>152</v>
      </c>
      <c r="H132" s="66" t="s">
        <v>41</v>
      </c>
      <c r="I132" s="88" t="s">
        <v>27</v>
      </c>
      <c r="J132" s="4">
        <v>4033301485.6496348</v>
      </c>
      <c r="K132" s="9">
        <v>0.03</v>
      </c>
      <c r="L132" s="89"/>
      <c r="M132" s="89"/>
      <c r="N132" s="84" t="s">
        <v>306</v>
      </c>
      <c r="O132" s="9">
        <v>5.0000000000000001E-3</v>
      </c>
      <c r="P132" s="89"/>
      <c r="Q132" s="90">
        <v>86407509</v>
      </c>
      <c r="R132" s="91">
        <v>40701467</v>
      </c>
      <c r="S132" s="89"/>
      <c r="T132" s="92">
        <v>40580706</v>
      </c>
      <c r="U132" s="92">
        <v>1723803</v>
      </c>
      <c r="V132" s="5">
        <v>3339787</v>
      </c>
      <c r="W132" s="5">
        <v>61746</v>
      </c>
      <c r="X132" s="84"/>
      <c r="Y132" s="89"/>
      <c r="Z132" s="45">
        <v>1.0062694612219154E-2</v>
      </c>
      <c r="AA132" s="44">
        <f>+R132+T132+U132+V132</f>
        <v>86345763</v>
      </c>
      <c r="AB132" s="45">
        <f>+R132/AA132</f>
        <v>0.47137769805798113</v>
      </c>
      <c r="AC132" s="45">
        <f>+U132/AA132</f>
        <v>1.9963955845754701E-2</v>
      </c>
      <c r="AD132" s="45">
        <f>+R132/J132</f>
        <v>1.0091352492446843E-2</v>
      </c>
      <c r="AE132" s="45">
        <f>+U132/J132</f>
        <v>4.2739254829653552E-4</v>
      </c>
      <c r="AF132" s="46">
        <f>+AA132/J132+Z132</f>
        <v>3.1470904067231534E-2</v>
      </c>
    </row>
    <row r="133" spans="1:32" ht="13.5" customHeight="1" x14ac:dyDescent="0.25">
      <c r="A133" s="84" t="s">
        <v>360</v>
      </c>
      <c r="B133" s="94" t="s">
        <v>1369</v>
      </c>
      <c r="C133" s="10" t="s">
        <v>298</v>
      </c>
      <c r="D133" s="86" t="s">
        <v>129</v>
      </c>
      <c r="E133" s="87" t="s">
        <v>130</v>
      </c>
      <c r="F133" s="65" t="s">
        <v>1309</v>
      </c>
      <c r="G133" s="66" t="s">
        <v>33</v>
      </c>
      <c r="H133" s="66" t="s">
        <v>26</v>
      </c>
      <c r="I133" s="88" t="s">
        <v>27</v>
      </c>
      <c r="J133" s="4">
        <v>140339271565.09488</v>
      </c>
      <c r="K133" s="89"/>
      <c r="L133" s="89"/>
      <c r="M133" s="89"/>
      <c r="N133" s="84" t="s">
        <v>306</v>
      </c>
      <c r="O133" s="9">
        <v>5.0000000000000001E-3</v>
      </c>
      <c r="P133" s="89"/>
      <c r="Q133" s="90">
        <v>1187571813.6699998</v>
      </c>
      <c r="R133" s="91">
        <v>549286020.00000036</v>
      </c>
      <c r="S133" s="89"/>
      <c r="T133" s="92">
        <v>541319900</v>
      </c>
      <c r="U133" s="92">
        <v>55206576</v>
      </c>
      <c r="V133" s="5">
        <v>41382831.289999999</v>
      </c>
      <c r="W133" s="5">
        <v>376486.38</v>
      </c>
      <c r="X133" s="84"/>
      <c r="Y133" s="89"/>
      <c r="Z133" s="10"/>
      <c r="AA133" s="44">
        <f>+R133+T133+U133+V133</f>
        <v>1187195327.2900004</v>
      </c>
      <c r="AB133" s="45">
        <f>+R133/AA133</f>
        <v>0.46267535541421845</v>
      </c>
      <c r="AC133" s="45">
        <f>+U133/AA133</f>
        <v>4.6501678983204502E-2</v>
      </c>
      <c r="AD133" s="45">
        <f>+R133/J133</f>
        <v>3.9139865404333373E-3</v>
      </c>
      <c r="AE133" s="45">
        <f>+U133/J133</f>
        <v>3.9337938257997168E-4</v>
      </c>
      <c r="AF133" s="46">
        <f>+AA133/J133+Z133</f>
        <v>8.4594662210380114E-3</v>
      </c>
    </row>
    <row r="134" spans="1:32" ht="13.5" customHeight="1" x14ac:dyDescent="0.25">
      <c r="A134" s="84" t="s">
        <v>361</v>
      </c>
      <c r="B134" s="85" t="s">
        <v>362</v>
      </c>
      <c r="C134" s="10" t="s">
        <v>298</v>
      </c>
      <c r="D134" s="94" t="s">
        <v>1369</v>
      </c>
      <c r="E134" s="94" t="s">
        <v>1369</v>
      </c>
      <c r="F134" s="94" t="s">
        <v>1369</v>
      </c>
      <c r="G134" s="94" t="s">
        <v>1369</v>
      </c>
      <c r="H134" s="94" t="s">
        <v>1369</v>
      </c>
      <c r="I134" s="88" t="s">
        <v>27</v>
      </c>
      <c r="J134" s="4">
        <v>139135049054.13867</v>
      </c>
      <c r="K134" s="9">
        <v>1.4999999999999999E-2</v>
      </c>
      <c r="L134" s="89"/>
      <c r="M134" s="89"/>
      <c r="N134" s="89"/>
      <c r="O134" s="9">
        <v>5.0000000000000001E-3</v>
      </c>
      <c r="P134" s="89"/>
      <c r="Q134" s="96"/>
      <c r="R134" s="96"/>
      <c r="S134" s="89"/>
      <c r="T134" s="89"/>
      <c r="U134" s="89"/>
      <c r="V134" s="89"/>
      <c r="W134" s="89"/>
      <c r="X134" s="89"/>
      <c r="Y134" s="89"/>
      <c r="Z134" s="10"/>
      <c r="AA134" s="89"/>
      <c r="AB134" s="89"/>
      <c r="AC134" s="89"/>
      <c r="AD134" s="89"/>
      <c r="AE134" s="89"/>
      <c r="AF134" s="89"/>
    </row>
    <row r="135" spans="1:32" ht="13.5" customHeight="1" x14ac:dyDescent="0.25">
      <c r="A135" s="84" t="s">
        <v>363</v>
      </c>
      <c r="B135" s="85" t="s">
        <v>364</v>
      </c>
      <c r="C135" s="10" t="s">
        <v>298</v>
      </c>
      <c r="D135" s="94" t="s">
        <v>1369</v>
      </c>
      <c r="E135" s="94" t="s">
        <v>1369</v>
      </c>
      <c r="F135" s="94" t="s">
        <v>1369</v>
      </c>
      <c r="G135" s="94" t="s">
        <v>1369</v>
      </c>
      <c r="H135" s="94" t="s">
        <v>1369</v>
      </c>
      <c r="I135" s="88" t="s">
        <v>27</v>
      </c>
      <c r="J135" s="4">
        <v>1198789679.740876</v>
      </c>
      <c r="K135" s="9">
        <v>7.4999999999999997E-3</v>
      </c>
      <c r="L135" s="89"/>
      <c r="M135" s="89"/>
      <c r="N135" s="89"/>
      <c r="O135" s="9">
        <v>5.0000000000000001E-3</v>
      </c>
      <c r="P135" s="89"/>
      <c r="Q135" s="96"/>
      <c r="R135" s="96"/>
      <c r="S135" s="89"/>
      <c r="T135" s="89"/>
      <c r="U135" s="89"/>
      <c r="V135" s="89"/>
      <c r="W135" s="89"/>
      <c r="X135" s="89"/>
      <c r="Y135" s="89"/>
      <c r="Z135" s="10"/>
      <c r="AA135" s="89"/>
      <c r="AB135" s="89"/>
      <c r="AC135" s="89"/>
      <c r="AD135" s="89"/>
      <c r="AE135" s="89"/>
      <c r="AF135" s="89"/>
    </row>
    <row r="136" spans="1:32" ht="13.5" customHeight="1" x14ac:dyDescent="0.25">
      <c r="A136" s="84" t="s">
        <v>365</v>
      </c>
      <c r="B136" s="85" t="s">
        <v>366</v>
      </c>
      <c r="C136" s="10" t="s">
        <v>298</v>
      </c>
      <c r="D136" s="94" t="s">
        <v>1369</v>
      </c>
      <c r="E136" s="94" t="s">
        <v>1369</v>
      </c>
      <c r="F136" s="94" t="s">
        <v>1369</v>
      </c>
      <c r="G136" s="94" t="s">
        <v>1369</v>
      </c>
      <c r="H136" s="94" t="s">
        <v>1369</v>
      </c>
      <c r="I136" s="88" t="s">
        <v>27</v>
      </c>
      <c r="J136" s="4">
        <v>5432830.0109489048</v>
      </c>
      <c r="K136" s="9">
        <v>1.4999999999999999E-2</v>
      </c>
      <c r="L136" s="89"/>
      <c r="M136" s="89"/>
      <c r="N136" s="89"/>
      <c r="O136" s="9">
        <v>5.0000000000000001E-3</v>
      </c>
      <c r="P136" s="89"/>
      <c r="Q136" s="96"/>
      <c r="R136" s="96"/>
      <c r="S136" s="89"/>
      <c r="T136" s="89"/>
      <c r="U136" s="89"/>
      <c r="V136" s="89"/>
      <c r="W136" s="89"/>
      <c r="X136" s="89"/>
      <c r="Y136" s="89"/>
      <c r="Z136" s="10"/>
      <c r="AA136" s="89"/>
      <c r="AB136" s="89"/>
      <c r="AC136" s="89"/>
      <c r="AD136" s="89"/>
      <c r="AE136" s="89"/>
      <c r="AF136" s="89"/>
    </row>
    <row r="137" spans="1:32" ht="13.5" customHeight="1" x14ac:dyDescent="0.25">
      <c r="A137" s="84" t="s">
        <v>367</v>
      </c>
      <c r="B137" s="94" t="s">
        <v>1369</v>
      </c>
      <c r="C137" s="10" t="s">
        <v>298</v>
      </c>
      <c r="D137" s="86" t="s">
        <v>129</v>
      </c>
      <c r="E137" s="87" t="s">
        <v>130</v>
      </c>
      <c r="F137" s="65" t="s">
        <v>1309</v>
      </c>
      <c r="G137" s="66" t="s">
        <v>813</v>
      </c>
      <c r="H137" s="66" t="s">
        <v>41</v>
      </c>
      <c r="I137" s="88" t="s">
        <v>27</v>
      </c>
      <c r="J137" s="4">
        <v>1918432171.8029196</v>
      </c>
      <c r="K137" s="89"/>
      <c r="L137" s="89"/>
      <c r="M137" s="89"/>
      <c r="N137" s="84" t="s">
        <v>306</v>
      </c>
      <c r="O137" s="9">
        <v>5.0000000000000001E-3</v>
      </c>
      <c r="P137" s="89"/>
      <c r="Q137" s="90">
        <v>42362621.340000004</v>
      </c>
      <c r="R137" s="91">
        <v>19794132</v>
      </c>
      <c r="S137" s="89"/>
      <c r="T137" s="92">
        <v>19065457</v>
      </c>
      <c r="U137" s="92">
        <v>905326</v>
      </c>
      <c r="V137" s="5">
        <v>1781408.68</v>
      </c>
      <c r="W137" s="5">
        <v>816297.66</v>
      </c>
      <c r="X137" s="84"/>
      <c r="Y137" s="89"/>
      <c r="Z137" s="97">
        <v>3.5000000000000001E-3</v>
      </c>
      <c r="AA137" s="44">
        <f>+R137+T137+U137+V137</f>
        <v>41546323.68</v>
      </c>
      <c r="AB137" s="45">
        <f>+R137/AA137</f>
        <v>0.4764352233054186</v>
      </c>
      <c r="AC137" s="45">
        <f>+U137/AA137</f>
        <v>2.1790760765574433E-2</v>
      </c>
      <c r="AD137" s="45">
        <f>+R137/J137</f>
        <v>1.0317869086503961E-2</v>
      </c>
      <c r="AE137" s="45">
        <f>+U137/J137</f>
        <v>4.7190930870867615E-4</v>
      </c>
      <c r="AF137" s="46">
        <f>+AA137/J137+Z137</f>
        <v>2.5156394367571128E-2</v>
      </c>
    </row>
    <row r="138" spans="1:32" ht="13.5" customHeight="1" x14ac:dyDescent="0.25">
      <c r="A138" s="84" t="s">
        <v>368</v>
      </c>
      <c r="B138" s="85" t="s">
        <v>369</v>
      </c>
      <c r="C138" s="10" t="s">
        <v>298</v>
      </c>
      <c r="D138" s="94" t="s">
        <v>1369</v>
      </c>
      <c r="E138" s="94" t="s">
        <v>1369</v>
      </c>
      <c r="F138" s="94" t="s">
        <v>1369</v>
      </c>
      <c r="G138" s="94" t="s">
        <v>1369</v>
      </c>
      <c r="H138" s="94" t="s">
        <v>1369</v>
      </c>
      <c r="I138" s="88" t="s">
        <v>27</v>
      </c>
      <c r="J138" s="4">
        <v>1918432171.8029196</v>
      </c>
      <c r="K138" s="9">
        <v>0.03</v>
      </c>
      <c r="L138" s="89"/>
      <c r="M138" s="89"/>
      <c r="N138" s="89"/>
      <c r="O138" s="9">
        <v>5.0000000000000001E-3</v>
      </c>
      <c r="P138" s="89"/>
      <c r="Q138" s="96"/>
      <c r="R138" s="96"/>
      <c r="S138" s="89"/>
      <c r="T138" s="89"/>
      <c r="U138" s="89"/>
      <c r="V138" s="89"/>
      <c r="W138" s="89"/>
      <c r="X138" s="89"/>
      <c r="Y138" s="89"/>
      <c r="Z138" s="10"/>
      <c r="AA138" s="89"/>
      <c r="AB138" s="89"/>
      <c r="AC138" s="89"/>
      <c r="AD138" s="89"/>
      <c r="AE138" s="89"/>
      <c r="AF138" s="89"/>
    </row>
    <row r="139" spans="1:32" ht="13.5" customHeight="1" x14ac:dyDescent="0.25">
      <c r="A139" s="84" t="s">
        <v>370</v>
      </c>
      <c r="B139" s="85" t="s">
        <v>371</v>
      </c>
      <c r="C139" s="10" t="s">
        <v>298</v>
      </c>
      <c r="D139" s="94" t="s">
        <v>1369</v>
      </c>
      <c r="E139" s="94" t="s">
        <v>1369</v>
      </c>
      <c r="F139" s="94" t="s">
        <v>1369</v>
      </c>
      <c r="G139" s="94" t="s">
        <v>1369</v>
      </c>
      <c r="H139" s="94" t="s">
        <v>1369</v>
      </c>
      <c r="I139" s="88" t="s">
        <v>27</v>
      </c>
      <c r="J139" s="4">
        <v>0</v>
      </c>
      <c r="K139" s="9">
        <v>0.03</v>
      </c>
      <c r="L139" s="89"/>
      <c r="M139" s="89"/>
      <c r="N139" s="89"/>
      <c r="O139" s="9">
        <v>5.0000000000000001E-3</v>
      </c>
      <c r="P139" s="89"/>
      <c r="Q139" s="96"/>
      <c r="R139" s="96"/>
      <c r="S139" s="89"/>
      <c r="T139" s="89"/>
      <c r="U139" s="89"/>
      <c r="V139" s="89"/>
      <c r="W139" s="89"/>
      <c r="X139" s="89"/>
      <c r="Y139" s="89"/>
      <c r="Z139" s="10"/>
      <c r="AA139" s="89"/>
      <c r="AB139" s="89"/>
      <c r="AC139" s="89"/>
      <c r="AD139" s="89"/>
      <c r="AE139" s="89"/>
      <c r="AF139" s="89"/>
    </row>
    <row r="140" spans="1:32" ht="13.5" customHeight="1" x14ac:dyDescent="0.25">
      <c r="A140" s="84" t="s">
        <v>372</v>
      </c>
      <c r="B140" s="85" t="s">
        <v>373</v>
      </c>
      <c r="C140" s="10" t="s">
        <v>298</v>
      </c>
      <c r="D140" s="86" t="s">
        <v>129</v>
      </c>
      <c r="E140" s="87" t="s">
        <v>130</v>
      </c>
      <c r="F140" s="65" t="s">
        <v>1309</v>
      </c>
      <c r="G140" s="1" t="s">
        <v>138</v>
      </c>
      <c r="H140" s="66" t="s">
        <v>26</v>
      </c>
      <c r="I140" s="88" t="s">
        <v>27</v>
      </c>
      <c r="J140" s="4">
        <v>48059895449.514595</v>
      </c>
      <c r="K140" s="9">
        <v>2.5000000000000001E-2</v>
      </c>
      <c r="L140" s="89"/>
      <c r="M140" s="89"/>
      <c r="N140" s="84" t="s">
        <v>306</v>
      </c>
      <c r="O140" s="9">
        <v>5.0000000000000001E-3</v>
      </c>
      <c r="P140" s="89"/>
      <c r="Q140" s="90">
        <v>308239586.63</v>
      </c>
      <c r="R140" s="91">
        <v>107025817</v>
      </c>
      <c r="S140" s="89"/>
      <c r="T140" s="92">
        <v>169869406</v>
      </c>
      <c r="U140" s="92">
        <v>14432510</v>
      </c>
      <c r="V140" s="5">
        <v>16793425.880000003</v>
      </c>
      <c r="W140" s="5">
        <v>118427.75</v>
      </c>
      <c r="X140" s="84"/>
      <c r="Y140" s="89"/>
      <c r="Z140" s="10"/>
      <c r="AA140" s="89"/>
      <c r="AB140" s="89"/>
      <c r="AC140" s="89"/>
      <c r="AD140" s="89"/>
      <c r="AE140" s="89"/>
      <c r="AF140" s="89"/>
    </row>
    <row r="141" spans="1:32" ht="13.5" customHeight="1" x14ac:dyDescent="0.25">
      <c r="A141" s="84" t="s">
        <v>374</v>
      </c>
      <c r="B141" s="94" t="s">
        <v>1369</v>
      </c>
      <c r="C141" s="10" t="s">
        <v>298</v>
      </c>
      <c r="D141" s="86" t="s">
        <v>129</v>
      </c>
      <c r="E141" s="87" t="s">
        <v>130</v>
      </c>
      <c r="F141" s="65" t="s">
        <v>1309</v>
      </c>
      <c r="G141" s="66" t="s">
        <v>827</v>
      </c>
      <c r="H141" s="66" t="s">
        <v>26</v>
      </c>
      <c r="I141" s="88" t="s">
        <v>27</v>
      </c>
      <c r="J141" s="4">
        <v>20526806175.430656</v>
      </c>
      <c r="K141" s="89"/>
      <c r="L141" s="89"/>
      <c r="M141" s="89"/>
      <c r="N141" s="84" t="s">
        <v>302</v>
      </c>
      <c r="O141" s="9">
        <v>5.0000000000000001E-3</v>
      </c>
      <c r="P141" s="89"/>
      <c r="Q141" s="90">
        <v>117990534.07000001</v>
      </c>
      <c r="R141" s="91">
        <v>50525665</v>
      </c>
      <c r="S141" s="89"/>
      <c r="T141" s="92">
        <v>50033029</v>
      </c>
      <c r="U141" s="92">
        <v>8411975</v>
      </c>
      <c r="V141" s="5">
        <v>8928973.3000000007</v>
      </c>
      <c r="W141" s="5">
        <v>90891.77</v>
      </c>
      <c r="X141" s="84"/>
      <c r="Y141" s="89"/>
      <c r="Z141" s="10"/>
      <c r="AA141" s="44">
        <f>+R141+T141+U141+V141</f>
        <v>117899642.3</v>
      </c>
      <c r="AB141" s="45">
        <f>+R141/AA141</f>
        <v>0.42854807711320769</v>
      </c>
      <c r="AC141" s="45">
        <f>+U141/AA141</f>
        <v>7.1348604931263646E-2</v>
      </c>
      <c r="AD141" s="45">
        <f>+R141/J141</f>
        <v>2.4614479509469994E-3</v>
      </c>
      <c r="AE141" s="45">
        <f>+U141/J141</f>
        <v>4.0980437619509579E-4</v>
      </c>
      <c r="AF141" s="46">
        <f>+AA141/J141+Z141</f>
        <v>5.7436915072116151E-3</v>
      </c>
    </row>
    <row r="142" spans="1:32" ht="13.5" customHeight="1" x14ac:dyDescent="0.25">
      <c r="A142" s="84" t="s">
        <v>375</v>
      </c>
      <c r="B142" s="85" t="s">
        <v>376</v>
      </c>
      <c r="C142" s="10" t="s">
        <v>298</v>
      </c>
      <c r="D142" s="94" t="s">
        <v>1369</v>
      </c>
      <c r="E142" s="94" t="s">
        <v>1369</v>
      </c>
      <c r="F142" s="94" t="s">
        <v>1369</v>
      </c>
      <c r="G142" s="94" t="s">
        <v>1369</v>
      </c>
      <c r="H142" s="94" t="s">
        <v>1369</v>
      </c>
      <c r="I142" s="88" t="s">
        <v>27</v>
      </c>
      <c r="J142" s="4">
        <v>20526264130.937958</v>
      </c>
      <c r="K142" s="9">
        <v>1.4999999999999999E-2</v>
      </c>
      <c r="L142" s="89"/>
      <c r="M142" s="89"/>
      <c r="N142" s="89"/>
      <c r="O142" s="9">
        <v>5.0000000000000001E-3</v>
      </c>
      <c r="P142" s="89"/>
      <c r="Q142" s="96"/>
      <c r="R142" s="96"/>
      <c r="S142" s="89"/>
      <c r="T142" s="89"/>
      <c r="U142" s="89"/>
      <c r="V142" s="89"/>
      <c r="W142" s="89"/>
      <c r="X142" s="89"/>
      <c r="Y142" s="89"/>
      <c r="Z142" s="10"/>
      <c r="AA142" s="89"/>
      <c r="AB142" s="89"/>
      <c r="AC142" s="89"/>
      <c r="AD142" s="89"/>
      <c r="AE142" s="89"/>
      <c r="AF142" s="89"/>
    </row>
    <row r="143" spans="1:32" ht="13.5" customHeight="1" x14ac:dyDescent="0.25">
      <c r="A143" s="84" t="s">
        <v>377</v>
      </c>
      <c r="B143" s="85" t="s">
        <v>378</v>
      </c>
      <c r="C143" s="10" t="s">
        <v>298</v>
      </c>
      <c r="D143" s="94" t="s">
        <v>1369</v>
      </c>
      <c r="E143" s="94" t="s">
        <v>1369</v>
      </c>
      <c r="F143" s="94" t="s">
        <v>1369</v>
      </c>
      <c r="G143" s="94" t="s">
        <v>1369</v>
      </c>
      <c r="H143" s="94" t="s">
        <v>1369</v>
      </c>
      <c r="I143" s="88" t="s">
        <v>27</v>
      </c>
      <c r="J143" s="4">
        <v>542044.52189781016</v>
      </c>
      <c r="K143" s="9">
        <v>1.4999999999999999E-2</v>
      </c>
      <c r="L143" s="89"/>
      <c r="M143" s="89"/>
      <c r="N143" s="89"/>
      <c r="O143" s="9">
        <v>5.0000000000000001E-3</v>
      </c>
      <c r="P143" s="89"/>
      <c r="Q143" s="96"/>
      <c r="R143" s="96"/>
      <c r="S143" s="89"/>
      <c r="T143" s="89"/>
      <c r="U143" s="89"/>
      <c r="V143" s="89"/>
      <c r="W143" s="89"/>
      <c r="X143" s="89"/>
      <c r="Y143" s="89"/>
      <c r="Z143" s="10"/>
      <c r="AA143" s="89"/>
      <c r="AB143" s="89"/>
      <c r="AC143" s="89"/>
      <c r="AD143" s="89"/>
      <c r="AE143" s="89"/>
      <c r="AF143" s="89"/>
    </row>
    <row r="144" spans="1:32" ht="13.5" customHeight="1" x14ac:dyDescent="0.25">
      <c r="A144" s="84" t="s">
        <v>379</v>
      </c>
      <c r="B144" s="94" t="s">
        <v>1369</v>
      </c>
      <c r="C144" s="10" t="s">
        <v>298</v>
      </c>
      <c r="D144" s="86" t="s">
        <v>129</v>
      </c>
      <c r="E144" s="87" t="s">
        <v>130</v>
      </c>
      <c r="F144" s="65" t="s">
        <v>1309</v>
      </c>
      <c r="G144" s="66" t="s">
        <v>827</v>
      </c>
      <c r="H144" s="66" t="s">
        <v>26</v>
      </c>
      <c r="I144" s="88" t="s">
        <v>27</v>
      </c>
      <c r="J144" s="4">
        <v>25211986552.263779</v>
      </c>
      <c r="K144" s="89"/>
      <c r="L144" s="89"/>
      <c r="M144" s="89"/>
      <c r="N144" s="84" t="s">
        <v>306</v>
      </c>
      <c r="O144" s="9">
        <v>5.0000000000000001E-3</v>
      </c>
      <c r="P144" s="89"/>
      <c r="Q144" s="90">
        <v>144302861.54000002</v>
      </c>
      <c r="R144" s="91">
        <v>63501870</v>
      </c>
      <c r="S144" s="89"/>
      <c r="T144" s="92">
        <v>60538172</v>
      </c>
      <c r="U144" s="92">
        <v>10094979</v>
      </c>
      <c r="V144" s="5">
        <v>10087524.609999999</v>
      </c>
      <c r="W144" s="5">
        <v>80315.929999999993</v>
      </c>
      <c r="X144" s="84"/>
      <c r="Y144" s="89"/>
      <c r="Z144" s="10"/>
      <c r="AA144" s="44">
        <f>+R144+T144+U144+V144</f>
        <v>144222545.61000001</v>
      </c>
      <c r="AB144" s="45">
        <f>+R144/AA144</f>
        <v>0.44030473690097555</v>
      </c>
      <c r="AC144" s="45">
        <f>+U144/AA144</f>
        <v>6.9995845360394479E-2</v>
      </c>
      <c r="AD144" s="45">
        <f>+R144/J144</f>
        <v>2.5187174310267978E-3</v>
      </c>
      <c r="AE144" s="45">
        <f>+U144/J144</f>
        <v>4.0040394988603443E-4</v>
      </c>
      <c r="AF144" s="46">
        <f>+AA144/J144+Z144</f>
        <v>5.7203959438511722E-3</v>
      </c>
    </row>
    <row r="145" spans="1:32" ht="13.5" customHeight="1" x14ac:dyDescent="0.25">
      <c r="A145" s="84" t="s">
        <v>380</v>
      </c>
      <c r="B145" s="85" t="s">
        <v>381</v>
      </c>
      <c r="C145" s="10" t="s">
        <v>298</v>
      </c>
      <c r="D145" s="94" t="s">
        <v>1369</v>
      </c>
      <c r="E145" s="94" t="s">
        <v>1369</v>
      </c>
      <c r="F145" s="94" t="s">
        <v>1369</v>
      </c>
      <c r="G145" s="94" t="s">
        <v>1369</v>
      </c>
      <c r="H145" s="94" t="s">
        <v>1369</v>
      </c>
      <c r="I145" s="88" t="s">
        <v>27</v>
      </c>
      <c r="J145" s="4">
        <v>4712681640.3818893</v>
      </c>
      <c r="K145" s="9">
        <v>8.9999999999999993E-3</v>
      </c>
      <c r="L145" s="89"/>
      <c r="M145" s="89"/>
      <c r="N145" s="89"/>
      <c r="O145" s="9">
        <v>5.0000000000000001E-3</v>
      </c>
      <c r="P145" s="89"/>
      <c r="Q145" s="96"/>
      <c r="R145" s="96"/>
      <c r="S145" s="89"/>
      <c r="T145" s="89"/>
      <c r="U145" s="89"/>
      <c r="V145" s="89"/>
      <c r="W145" s="89"/>
      <c r="X145" s="89"/>
      <c r="Y145" s="89"/>
      <c r="Z145" s="10"/>
      <c r="AA145" s="89"/>
      <c r="AB145" s="89"/>
      <c r="AC145" s="89"/>
      <c r="AD145" s="89"/>
      <c r="AE145" s="89"/>
      <c r="AF145" s="89"/>
    </row>
    <row r="146" spans="1:32" ht="13.5" customHeight="1" x14ac:dyDescent="0.25">
      <c r="A146" s="84" t="s">
        <v>382</v>
      </c>
      <c r="B146" s="85" t="s">
        <v>383</v>
      </c>
      <c r="C146" s="10" t="s">
        <v>298</v>
      </c>
      <c r="D146" s="94" t="s">
        <v>1369</v>
      </c>
      <c r="E146" s="94" t="s">
        <v>1369</v>
      </c>
      <c r="F146" s="94" t="s">
        <v>1369</v>
      </c>
      <c r="G146" s="94" t="s">
        <v>1369</v>
      </c>
      <c r="H146" s="94" t="s">
        <v>1369</v>
      </c>
      <c r="I146" s="88" t="s">
        <v>27</v>
      </c>
      <c r="J146" s="4">
        <v>20499304911.881889</v>
      </c>
      <c r="K146" s="9">
        <v>8.9999999999999993E-3</v>
      </c>
      <c r="L146" s="89"/>
      <c r="M146" s="89"/>
      <c r="N146" s="89"/>
      <c r="O146" s="9">
        <v>5.0000000000000001E-3</v>
      </c>
      <c r="P146" s="89"/>
      <c r="Q146" s="96"/>
      <c r="R146" s="96"/>
      <c r="S146" s="89"/>
      <c r="T146" s="89"/>
      <c r="U146" s="89"/>
      <c r="V146" s="89"/>
      <c r="W146" s="89"/>
      <c r="X146" s="89"/>
      <c r="Y146" s="89"/>
      <c r="Z146" s="10"/>
      <c r="AA146" s="89"/>
      <c r="AB146" s="89"/>
      <c r="AC146" s="89"/>
      <c r="AD146" s="89"/>
      <c r="AE146" s="89"/>
      <c r="AF146" s="89"/>
    </row>
    <row r="147" spans="1:32" ht="13.5" customHeight="1" x14ac:dyDescent="0.25">
      <c r="A147" s="84" t="s">
        <v>384</v>
      </c>
      <c r="B147" s="85" t="s">
        <v>385</v>
      </c>
      <c r="C147" s="10" t="s">
        <v>298</v>
      </c>
      <c r="D147" s="86" t="s">
        <v>129</v>
      </c>
      <c r="E147" s="87" t="s">
        <v>130</v>
      </c>
      <c r="F147" s="65" t="s">
        <v>1309</v>
      </c>
      <c r="G147" s="11" t="s">
        <v>77</v>
      </c>
      <c r="H147" s="66" t="s">
        <v>26</v>
      </c>
      <c r="I147" s="88" t="s">
        <v>27</v>
      </c>
      <c r="J147" s="4">
        <v>13506785580.60219</v>
      </c>
      <c r="K147" s="9">
        <v>0.03</v>
      </c>
      <c r="L147" s="89"/>
      <c r="M147" s="89"/>
      <c r="N147" s="84" t="s">
        <v>306</v>
      </c>
      <c r="O147" s="9">
        <v>5.0000000000000001E-3</v>
      </c>
      <c r="P147" s="89"/>
      <c r="Q147" s="90">
        <v>266610580</v>
      </c>
      <c r="R147" s="91">
        <v>136051960</v>
      </c>
      <c r="S147" s="89"/>
      <c r="T147" s="92">
        <v>118801622</v>
      </c>
      <c r="U147" s="92">
        <v>5108525</v>
      </c>
      <c r="V147" s="5">
        <v>6598951</v>
      </c>
      <c r="W147" s="5">
        <v>49522</v>
      </c>
      <c r="X147" s="84"/>
      <c r="Y147" s="89"/>
      <c r="Z147" s="97">
        <v>1.2999999999999999E-2</v>
      </c>
      <c r="AA147" s="44">
        <f>+R147+T147+U147+V147</f>
        <v>266561058</v>
      </c>
      <c r="AB147" s="45">
        <f>+R147/AA147</f>
        <v>0.51039698379348419</v>
      </c>
      <c r="AC147" s="45">
        <f>+U147/AA147</f>
        <v>1.9164558538029213E-2</v>
      </c>
      <c r="AD147" s="45">
        <f>+R147/J147</f>
        <v>1.0072859984939083E-2</v>
      </c>
      <c r="AE147" s="45">
        <f>+U147/J147</f>
        <v>3.7821915284837448E-4</v>
      </c>
      <c r="AF147" s="46">
        <f>+AA147/J147+Z147</f>
        <v>3.2735343869145478E-2</v>
      </c>
    </row>
    <row r="148" spans="1:32" ht="13.5" customHeight="1" x14ac:dyDescent="0.25">
      <c r="A148" s="84" t="s">
        <v>386</v>
      </c>
      <c r="B148" s="94" t="s">
        <v>1369</v>
      </c>
      <c r="C148" s="10" t="s">
        <v>298</v>
      </c>
      <c r="D148" s="86" t="s">
        <v>129</v>
      </c>
      <c r="E148" s="87" t="s">
        <v>130</v>
      </c>
      <c r="F148" s="65" t="s">
        <v>1309</v>
      </c>
      <c r="G148" s="66" t="s">
        <v>33</v>
      </c>
      <c r="H148" s="66" t="s">
        <v>41</v>
      </c>
      <c r="I148" s="88" t="s">
        <v>135</v>
      </c>
      <c r="J148" s="4">
        <v>5711861403.2297134</v>
      </c>
      <c r="K148" s="89"/>
      <c r="L148" s="89"/>
      <c r="M148" s="89"/>
      <c r="N148" s="84" t="s">
        <v>306</v>
      </c>
      <c r="O148" s="9">
        <v>5.0000000000000001E-3</v>
      </c>
      <c r="P148" s="89"/>
      <c r="Q148" s="90">
        <v>63282319.186000004</v>
      </c>
      <c r="R148" s="91">
        <v>28553275.777600002</v>
      </c>
      <c r="S148" s="89"/>
      <c r="T148" s="92">
        <v>28331216.2062</v>
      </c>
      <c r="U148" s="92">
        <v>3061853.6121999999</v>
      </c>
      <c r="V148" s="5">
        <v>2753798.2800000003</v>
      </c>
      <c r="W148" s="5">
        <v>582175.31000000006</v>
      </c>
      <c r="X148" s="84"/>
      <c r="Y148" s="89"/>
      <c r="Z148" s="10"/>
      <c r="AA148" s="44">
        <f>+R148+T148+U148+V148</f>
        <v>62700143.876000002</v>
      </c>
      <c r="AB148" s="45">
        <f>+R148/AA148</f>
        <v>0.45539410298752853</v>
      </c>
      <c r="AC148" s="45">
        <f>+U148/AA148</f>
        <v>4.8833278887769803E-2</v>
      </c>
      <c r="AD148" s="45">
        <f>+R148/J148</f>
        <v>4.9989440852774968E-3</v>
      </c>
      <c r="AE148" s="45">
        <f>+U148/J148</f>
        <v>5.3605180449033758E-4</v>
      </c>
      <c r="AF148" s="46">
        <f>+AA148/J148+Z148</f>
        <v>1.097718229657093E-2</v>
      </c>
    </row>
    <row r="149" spans="1:32" ht="13.5" customHeight="1" x14ac:dyDescent="0.25">
      <c r="A149" s="84" t="s">
        <v>387</v>
      </c>
      <c r="B149" s="85" t="s">
        <v>388</v>
      </c>
      <c r="C149" s="10" t="s">
        <v>298</v>
      </c>
      <c r="D149" s="94" t="s">
        <v>1369</v>
      </c>
      <c r="E149" s="94" t="s">
        <v>1369</v>
      </c>
      <c r="F149" s="94" t="s">
        <v>1369</v>
      </c>
      <c r="G149" s="94" t="s">
        <v>1369</v>
      </c>
      <c r="H149" s="94" t="s">
        <v>1369</v>
      </c>
      <c r="I149" s="88" t="s">
        <v>135</v>
      </c>
      <c r="J149" s="4">
        <v>0</v>
      </c>
      <c r="K149" s="9">
        <v>1.4999999999999999E-2</v>
      </c>
      <c r="L149" s="89"/>
      <c r="M149" s="89"/>
      <c r="N149" s="89"/>
      <c r="O149" s="9">
        <v>5.0000000000000001E-3</v>
      </c>
      <c r="P149" s="89"/>
      <c r="Q149" s="96"/>
      <c r="R149" s="96"/>
      <c r="S149" s="89"/>
      <c r="T149" s="89"/>
      <c r="U149" s="89"/>
      <c r="V149" s="89"/>
      <c r="W149" s="89"/>
      <c r="X149" s="89"/>
      <c r="Y149" s="89"/>
      <c r="Z149" s="10"/>
      <c r="AA149" s="89"/>
      <c r="AB149" s="89"/>
      <c r="AC149" s="89"/>
      <c r="AD149" s="89"/>
      <c r="AE149" s="89"/>
      <c r="AF149" s="89"/>
    </row>
    <row r="150" spans="1:32" ht="13.5" customHeight="1" x14ac:dyDescent="0.25">
      <c r="A150" s="84" t="s">
        <v>389</v>
      </c>
      <c r="B150" s="85" t="s">
        <v>390</v>
      </c>
      <c r="C150" s="10" t="s">
        <v>298</v>
      </c>
      <c r="D150" s="94" t="s">
        <v>1369</v>
      </c>
      <c r="E150" s="94" t="s">
        <v>1369</v>
      </c>
      <c r="F150" s="94" t="s">
        <v>1369</v>
      </c>
      <c r="G150" s="94" t="s">
        <v>1369</v>
      </c>
      <c r="H150" s="94" t="s">
        <v>1369</v>
      </c>
      <c r="I150" s="88" t="s">
        <v>135</v>
      </c>
      <c r="J150" s="4">
        <v>5711861403.2502556</v>
      </c>
      <c r="K150" s="9">
        <v>1.4999999999999999E-2</v>
      </c>
      <c r="L150" s="89"/>
      <c r="M150" s="89"/>
      <c r="N150" s="89"/>
      <c r="O150" s="9">
        <v>5.0000000000000001E-3</v>
      </c>
      <c r="P150" s="89"/>
      <c r="Q150" s="96"/>
      <c r="R150" s="96"/>
      <c r="S150" s="89"/>
      <c r="T150" s="89"/>
      <c r="U150" s="89"/>
      <c r="V150" s="89"/>
      <c r="W150" s="89"/>
      <c r="X150" s="89"/>
      <c r="Y150" s="89"/>
      <c r="Z150" s="10"/>
      <c r="AA150" s="89"/>
      <c r="AB150" s="89"/>
      <c r="AC150" s="89"/>
      <c r="AD150" s="89"/>
      <c r="AE150" s="89"/>
      <c r="AF150" s="89"/>
    </row>
    <row r="151" spans="1:32" ht="13.5" customHeight="1" x14ac:dyDescent="0.25">
      <c r="A151" s="84" t="s">
        <v>391</v>
      </c>
      <c r="B151" s="94" t="s">
        <v>1369</v>
      </c>
      <c r="C151" s="10" t="s">
        <v>298</v>
      </c>
      <c r="D151" s="86" t="s">
        <v>129</v>
      </c>
      <c r="E151" s="87" t="s">
        <v>130</v>
      </c>
      <c r="F151" s="65" t="s">
        <v>1309</v>
      </c>
      <c r="G151" s="11" t="s">
        <v>77</v>
      </c>
      <c r="H151" s="66" t="s">
        <v>41</v>
      </c>
      <c r="I151" s="88" t="s">
        <v>27</v>
      </c>
      <c r="J151" s="4">
        <v>5250147017.8613138</v>
      </c>
      <c r="K151" s="89"/>
      <c r="L151" s="89"/>
      <c r="M151" s="89"/>
      <c r="N151" s="84" t="s">
        <v>306</v>
      </c>
      <c r="O151" s="9">
        <v>5.0000000000000001E-3</v>
      </c>
      <c r="P151" s="89"/>
      <c r="Q151" s="90">
        <v>86629960.400000006</v>
      </c>
      <c r="R151" s="91">
        <v>40664404.000000022</v>
      </c>
      <c r="S151" s="89"/>
      <c r="T151" s="92">
        <v>31242806</v>
      </c>
      <c r="U151" s="92">
        <v>3215153</v>
      </c>
      <c r="V151" s="5">
        <v>2313435.92</v>
      </c>
      <c r="W151" s="5">
        <v>9194161.4799999986</v>
      </c>
      <c r="X151" s="84"/>
      <c r="Y151" s="89"/>
      <c r="Z151" s="10"/>
      <c r="AA151" s="44">
        <f>+R151+T151+U151+V151</f>
        <v>77435798.920000032</v>
      </c>
      <c r="AB151" s="45">
        <f>+R151/AA151</f>
        <v>0.52513701113887867</v>
      </c>
      <c r="AC151" s="45">
        <f>+U151/AA151</f>
        <v>4.1520240571439292E-2</v>
      </c>
      <c r="AD151" s="45">
        <f>+R151/J151</f>
        <v>7.7453838648055551E-3</v>
      </c>
      <c r="AE151" s="45">
        <f>+U151/J151</f>
        <v>6.123929461521472E-4</v>
      </c>
      <c r="AF151" s="46">
        <f>+AA151/J151+Z151</f>
        <v>1.4749262955219885E-2</v>
      </c>
    </row>
    <row r="152" spans="1:32" ht="13.5" customHeight="1" x14ac:dyDescent="0.25">
      <c r="A152" s="84" t="s">
        <v>392</v>
      </c>
      <c r="B152" s="85" t="s">
        <v>393</v>
      </c>
      <c r="C152" s="10" t="s">
        <v>298</v>
      </c>
      <c r="D152" s="94" t="s">
        <v>1369</v>
      </c>
      <c r="E152" s="94" t="s">
        <v>1369</v>
      </c>
      <c r="F152" s="94" t="s">
        <v>1369</v>
      </c>
      <c r="G152" s="94" t="s">
        <v>1369</v>
      </c>
      <c r="H152" s="94" t="s">
        <v>1369</v>
      </c>
      <c r="I152" s="88" t="s">
        <v>27</v>
      </c>
      <c r="J152" s="4">
        <v>1191737155.1569343</v>
      </c>
      <c r="K152" s="9">
        <v>1.4999999999999999E-2</v>
      </c>
      <c r="L152" s="89"/>
      <c r="M152" s="89"/>
      <c r="N152" s="89"/>
      <c r="O152" s="9">
        <v>5.0000000000000001E-3</v>
      </c>
      <c r="P152" s="89"/>
      <c r="Q152" s="96"/>
      <c r="R152" s="96"/>
      <c r="S152" s="89"/>
      <c r="T152" s="89"/>
      <c r="U152" s="89"/>
      <c r="V152" s="89"/>
      <c r="W152" s="89"/>
      <c r="X152" s="89"/>
      <c r="Y152" s="89"/>
      <c r="Z152" s="10"/>
      <c r="AA152" s="89"/>
      <c r="AB152" s="89"/>
      <c r="AC152" s="89"/>
      <c r="AD152" s="89"/>
      <c r="AE152" s="89"/>
      <c r="AF152" s="89"/>
    </row>
    <row r="153" spans="1:32" ht="13.5" customHeight="1" x14ac:dyDescent="0.25">
      <c r="A153" s="84" t="s">
        <v>394</v>
      </c>
      <c r="B153" s="85" t="s">
        <v>371</v>
      </c>
      <c r="C153" s="10" t="s">
        <v>298</v>
      </c>
      <c r="D153" s="94" t="s">
        <v>1369</v>
      </c>
      <c r="E153" s="94" t="s">
        <v>1369</v>
      </c>
      <c r="F153" s="94" t="s">
        <v>1369</v>
      </c>
      <c r="G153" s="94" t="s">
        <v>1369</v>
      </c>
      <c r="H153" s="94" t="s">
        <v>1369</v>
      </c>
      <c r="I153" s="88" t="s">
        <v>27</v>
      </c>
      <c r="J153" s="4">
        <v>4058409862.6970801</v>
      </c>
      <c r="K153" s="9">
        <v>0.03</v>
      </c>
      <c r="L153" s="89"/>
      <c r="M153" s="89"/>
      <c r="N153" s="89"/>
      <c r="O153" s="9">
        <v>5.0000000000000001E-3</v>
      </c>
      <c r="P153" s="89"/>
      <c r="Q153" s="96"/>
      <c r="R153" s="96"/>
      <c r="S153" s="89"/>
      <c r="T153" s="89"/>
      <c r="U153" s="89"/>
      <c r="V153" s="89"/>
      <c r="W153" s="89"/>
      <c r="X153" s="89"/>
      <c r="Y153" s="89"/>
      <c r="Z153" s="10"/>
      <c r="AA153" s="89"/>
      <c r="AB153" s="89"/>
      <c r="AC153" s="89"/>
      <c r="AD153" s="89"/>
      <c r="AE153" s="89"/>
      <c r="AF153" s="89"/>
    </row>
    <row r="154" spans="1:32" ht="13.5" customHeight="1" x14ac:dyDescent="0.25">
      <c r="A154" s="84" t="s">
        <v>395</v>
      </c>
      <c r="B154" s="85" t="s">
        <v>396</v>
      </c>
      <c r="C154" s="10" t="s">
        <v>298</v>
      </c>
      <c r="D154" s="94" t="s">
        <v>1369</v>
      </c>
      <c r="E154" s="94" t="s">
        <v>1369</v>
      </c>
      <c r="F154" s="94" t="s">
        <v>1369</v>
      </c>
      <c r="G154" s="94" t="s">
        <v>1369</v>
      </c>
      <c r="H154" s="94" t="s">
        <v>1369</v>
      </c>
      <c r="I154" s="88" t="s">
        <v>58</v>
      </c>
      <c r="J154" s="4">
        <v>28122463928.252342</v>
      </c>
      <c r="K154" s="9">
        <v>1.4999999999999999E-2</v>
      </c>
      <c r="L154" s="89"/>
      <c r="M154" s="89"/>
      <c r="N154" s="89"/>
      <c r="O154" s="9">
        <v>5.0000000000000001E-3</v>
      </c>
      <c r="P154" s="89"/>
      <c r="Q154" s="96"/>
      <c r="R154" s="96"/>
      <c r="S154" s="89"/>
      <c r="T154" s="89"/>
      <c r="U154" s="89"/>
      <c r="V154" s="89"/>
      <c r="W154" s="89"/>
      <c r="X154" s="89"/>
      <c r="Y154" s="89"/>
      <c r="Z154" s="10"/>
      <c r="AA154" s="89"/>
      <c r="AB154" s="89"/>
      <c r="AC154" s="89"/>
      <c r="AD154" s="89"/>
      <c r="AE154" s="89"/>
      <c r="AF154" s="89"/>
    </row>
    <row r="155" spans="1:32" ht="13.5" customHeight="1" x14ac:dyDescent="0.25">
      <c r="A155" s="84" t="s">
        <v>397</v>
      </c>
      <c r="B155" s="85" t="s">
        <v>398</v>
      </c>
      <c r="C155" s="10" t="s">
        <v>298</v>
      </c>
      <c r="D155" s="94" t="s">
        <v>1369</v>
      </c>
      <c r="E155" s="94" t="s">
        <v>1369</v>
      </c>
      <c r="F155" s="94" t="s">
        <v>1369</v>
      </c>
      <c r="G155" s="94" t="s">
        <v>1369</v>
      </c>
      <c r="H155" s="94" t="s">
        <v>1369</v>
      </c>
      <c r="I155" s="88" t="s">
        <v>58</v>
      </c>
      <c r="J155" s="4">
        <v>0</v>
      </c>
      <c r="K155" s="9">
        <v>1.4999999999999999E-2</v>
      </c>
      <c r="L155" s="89"/>
      <c r="M155" s="89"/>
      <c r="N155" s="89"/>
      <c r="O155" s="9">
        <v>5.0000000000000001E-3</v>
      </c>
      <c r="P155" s="89"/>
      <c r="Q155" s="96"/>
      <c r="R155" s="96"/>
      <c r="S155" s="98"/>
      <c r="T155" s="89"/>
      <c r="U155" s="89"/>
      <c r="V155" s="89"/>
      <c r="W155" s="89"/>
      <c r="X155" s="89"/>
      <c r="Y155" s="89"/>
      <c r="Z155" s="10"/>
      <c r="AA155" s="89"/>
      <c r="AB155" s="89"/>
      <c r="AC155" s="89"/>
      <c r="AD155" s="89"/>
      <c r="AE155" s="89"/>
      <c r="AF155" s="89"/>
    </row>
    <row r="156" spans="1:32" ht="13.5" customHeight="1" x14ac:dyDescent="0.25">
      <c r="A156" s="84" t="s">
        <v>399</v>
      </c>
      <c r="B156" s="94" t="s">
        <v>1369</v>
      </c>
      <c r="C156" s="10" t="s">
        <v>298</v>
      </c>
      <c r="D156" s="86" t="s">
        <v>129</v>
      </c>
      <c r="E156" s="87" t="s">
        <v>130</v>
      </c>
      <c r="F156" s="65" t="s">
        <v>1309</v>
      </c>
      <c r="G156" s="66" t="s">
        <v>33</v>
      </c>
      <c r="H156" s="66" t="s">
        <v>41</v>
      </c>
      <c r="I156" s="88" t="s">
        <v>27</v>
      </c>
      <c r="J156" s="4">
        <v>29239913144.043797</v>
      </c>
      <c r="K156" s="89"/>
      <c r="L156" s="89"/>
      <c r="M156" s="89"/>
      <c r="N156" s="84" t="s">
        <v>400</v>
      </c>
      <c r="O156" s="9">
        <v>5.0000000000000001E-3</v>
      </c>
      <c r="P156" s="89"/>
      <c r="Q156" s="90">
        <v>389755046.39000005</v>
      </c>
      <c r="R156" s="91">
        <v>175800079</v>
      </c>
      <c r="S156" s="89"/>
      <c r="T156" s="92">
        <v>173934382</v>
      </c>
      <c r="U156" s="92">
        <v>28646957</v>
      </c>
      <c r="V156" s="5">
        <v>11059689</v>
      </c>
      <c r="W156" s="5">
        <v>313939.38999999996</v>
      </c>
      <c r="X156" s="84"/>
      <c r="Y156" s="89"/>
      <c r="Z156" s="10"/>
      <c r="AA156" s="44">
        <f>+R156+T156+U156+V156</f>
        <v>389441107</v>
      </c>
      <c r="AB156" s="45">
        <f>+R156/AA156</f>
        <v>0.45141633956992627</v>
      </c>
      <c r="AC156" s="45">
        <f>+U156/AA156</f>
        <v>7.3559150498203565E-2</v>
      </c>
      <c r="AD156" s="45">
        <f>+R156/J156</f>
        <v>6.0123324626157682E-3</v>
      </c>
      <c r="AE156" s="45">
        <f>+U156/J156</f>
        <v>9.7972100186745651E-4</v>
      </c>
      <c r="AF156" s="46">
        <f>+AA156/J156+Z156</f>
        <v>1.3318818872050227E-2</v>
      </c>
    </row>
    <row r="157" spans="1:32" ht="13.5" customHeight="1" x14ac:dyDescent="0.25">
      <c r="A157" s="84" t="s">
        <v>401</v>
      </c>
      <c r="B157" s="85" t="s">
        <v>402</v>
      </c>
      <c r="C157" s="10" t="s">
        <v>298</v>
      </c>
      <c r="D157" s="94" t="s">
        <v>1369</v>
      </c>
      <c r="E157" s="94" t="s">
        <v>1369</v>
      </c>
      <c r="F157" s="94" t="s">
        <v>1369</v>
      </c>
      <c r="G157" s="94" t="s">
        <v>1369</v>
      </c>
      <c r="H157" s="94" t="s">
        <v>1369</v>
      </c>
      <c r="I157" s="88" t="s">
        <v>27</v>
      </c>
      <c r="J157" s="4">
        <v>1141929471.6386862</v>
      </c>
      <c r="K157" s="9">
        <v>1.4999999999999999E-2</v>
      </c>
      <c r="L157" s="89"/>
      <c r="M157" s="89"/>
      <c r="N157" s="89"/>
      <c r="O157" s="9">
        <v>5.0000000000000001E-3</v>
      </c>
      <c r="P157" s="89"/>
      <c r="Q157" s="96"/>
      <c r="R157" s="96"/>
      <c r="S157" s="89"/>
      <c r="T157" s="89"/>
      <c r="U157" s="89"/>
      <c r="V157" s="89"/>
      <c r="W157" s="89"/>
      <c r="X157" s="89"/>
      <c r="Y157" s="89"/>
      <c r="Z157" s="10"/>
      <c r="AA157" s="89"/>
      <c r="AB157" s="89"/>
      <c r="AC157" s="89"/>
      <c r="AD157" s="89"/>
      <c r="AE157" s="89"/>
      <c r="AF157" s="89"/>
    </row>
    <row r="158" spans="1:32" ht="13.5" customHeight="1" x14ac:dyDescent="0.25">
      <c r="A158" s="84" t="s">
        <v>403</v>
      </c>
      <c r="B158" s="85" t="s">
        <v>404</v>
      </c>
      <c r="C158" s="10" t="s">
        <v>298</v>
      </c>
      <c r="D158" s="86" t="s">
        <v>129</v>
      </c>
      <c r="E158" s="87" t="s">
        <v>130</v>
      </c>
      <c r="F158" s="65" t="s">
        <v>1309</v>
      </c>
      <c r="G158" s="66" t="s">
        <v>50</v>
      </c>
      <c r="H158" s="66" t="s">
        <v>41</v>
      </c>
      <c r="I158" s="88" t="s">
        <v>27</v>
      </c>
      <c r="J158" s="4">
        <v>8157642985.20438</v>
      </c>
      <c r="K158" s="9">
        <v>0.03</v>
      </c>
      <c r="L158" s="89"/>
      <c r="M158" s="89"/>
      <c r="N158" s="84" t="s">
        <v>306</v>
      </c>
      <c r="O158" s="9">
        <v>5.0000000000000001E-3</v>
      </c>
      <c r="P158" s="89"/>
      <c r="Q158" s="90">
        <v>200603871</v>
      </c>
      <c r="R158" s="91">
        <v>95381022</v>
      </c>
      <c r="S158" s="89"/>
      <c r="T158" s="92">
        <v>95009965</v>
      </c>
      <c r="U158" s="92">
        <v>3482149</v>
      </c>
      <c r="V158" s="5">
        <v>6544536</v>
      </c>
      <c r="W158" s="5">
        <v>186199</v>
      </c>
      <c r="X158" s="84"/>
      <c r="Y158" s="89"/>
      <c r="Z158" s="97">
        <v>5.8999999999999999E-3</v>
      </c>
      <c r="AA158" s="44">
        <f>+R158+T158+U158+V158</f>
        <v>200417672</v>
      </c>
      <c r="AB158" s="45">
        <f>+R158/AA158</f>
        <v>0.47591123601116375</v>
      </c>
      <c r="AC158" s="45">
        <f>+U158/AA158</f>
        <v>1.7374460870895655E-2</v>
      </c>
      <c r="AD158" s="45">
        <f>+R158/J158</f>
        <v>1.1692228033635912E-2</v>
      </c>
      <c r="AE158" s="45">
        <f>+U158/J158</f>
        <v>4.2685724373028064E-4</v>
      </c>
      <c r="AF158" s="46">
        <f>+AA158/J158+Z158</f>
        <v>3.0468085703615623E-2</v>
      </c>
    </row>
    <row r="159" spans="1:32" ht="13.5" customHeight="1" x14ac:dyDescent="0.25">
      <c r="A159" s="84" t="s">
        <v>405</v>
      </c>
      <c r="B159" s="85" t="s">
        <v>406</v>
      </c>
      <c r="C159" s="10" t="s">
        <v>298</v>
      </c>
      <c r="D159" s="86" t="s">
        <v>129</v>
      </c>
      <c r="E159" s="87" t="s">
        <v>130</v>
      </c>
      <c r="F159" s="65" t="s">
        <v>1309</v>
      </c>
      <c r="G159" s="1" t="s">
        <v>138</v>
      </c>
      <c r="H159" s="66" t="s">
        <v>41</v>
      </c>
      <c r="I159" s="88" t="s">
        <v>27</v>
      </c>
      <c r="J159" s="4">
        <v>1950814301.5072992</v>
      </c>
      <c r="K159" s="9">
        <v>0.03</v>
      </c>
      <c r="L159" s="89"/>
      <c r="M159" s="89"/>
      <c r="N159" s="84" t="s">
        <v>306</v>
      </c>
      <c r="O159" s="9">
        <v>5.0000000000000001E-3</v>
      </c>
      <c r="P159" s="89"/>
      <c r="Q159" s="90">
        <v>14625019.34</v>
      </c>
      <c r="R159" s="91">
        <v>4306871.1078403275</v>
      </c>
      <c r="S159" s="89"/>
      <c r="T159" s="92">
        <v>7803257.2060291972</v>
      </c>
      <c r="U159" s="92">
        <v>975407.15075364965</v>
      </c>
      <c r="V159" s="5">
        <v>1535755.5753768249</v>
      </c>
      <c r="W159" s="5">
        <v>3728.3</v>
      </c>
      <c r="X159" s="84"/>
      <c r="Y159" s="89"/>
      <c r="Z159" s="10"/>
      <c r="AA159" s="44">
        <f>+R159+T159+U159+V159</f>
        <v>14621291.039999999</v>
      </c>
      <c r="AB159" s="45">
        <f>+R159/AA159</f>
        <v>0.29456161539072462</v>
      </c>
      <c r="AC159" s="45">
        <f>+U159/AA159</f>
        <v>6.671142432533439E-2</v>
      </c>
      <c r="AD159" s="45">
        <f>+R159/J159</f>
        <v>2.2077299230955083E-3</v>
      </c>
      <c r="AE159" s="45">
        <f>+U159/J159</f>
        <v>5.0000000000000001E-4</v>
      </c>
      <c r="AF159" s="46">
        <f>+AA159/J159+Z159</f>
        <v>7.494968141612884E-3</v>
      </c>
    </row>
    <row r="160" spans="1:32" ht="13.5" customHeight="1" x14ac:dyDescent="0.25">
      <c r="A160" s="84" t="s">
        <v>407</v>
      </c>
      <c r="B160" s="85" t="s">
        <v>408</v>
      </c>
      <c r="C160" s="10" t="s">
        <v>298</v>
      </c>
      <c r="D160" s="86" t="s">
        <v>129</v>
      </c>
      <c r="E160" s="87" t="s">
        <v>130</v>
      </c>
      <c r="F160" s="65" t="s">
        <v>1309</v>
      </c>
      <c r="G160" s="1" t="s">
        <v>205</v>
      </c>
      <c r="H160" s="66" t="s">
        <v>41</v>
      </c>
      <c r="I160" s="88" t="s">
        <v>27</v>
      </c>
      <c r="J160" s="4">
        <v>826602375.38321173</v>
      </c>
      <c r="K160" s="9">
        <v>0.03</v>
      </c>
      <c r="L160" s="89"/>
      <c r="M160" s="89"/>
      <c r="N160" s="84" t="s">
        <v>306</v>
      </c>
      <c r="O160" s="9">
        <v>5.0000000000000001E-3</v>
      </c>
      <c r="P160" s="89"/>
      <c r="Q160" s="90">
        <v>8318591.8700000001</v>
      </c>
      <c r="R160" s="91">
        <v>2513766.641546532</v>
      </c>
      <c r="S160" s="89"/>
      <c r="T160" s="92">
        <v>4133011.8769160588</v>
      </c>
      <c r="U160" s="92">
        <v>413301.18769160588</v>
      </c>
      <c r="V160" s="5">
        <v>1254702.5938458028</v>
      </c>
      <c r="W160" s="5">
        <v>3809.57</v>
      </c>
      <c r="X160" s="84"/>
      <c r="Y160" s="89"/>
      <c r="Z160" s="10"/>
      <c r="AA160" s="44">
        <f>+R160+T160+U160+V160</f>
        <v>8314782.2999999989</v>
      </c>
      <c r="AB160" s="45">
        <f>+R160/AA160</f>
        <v>0.30232500994602496</v>
      </c>
      <c r="AC160" s="45">
        <f>+U160/AA160</f>
        <v>4.9706796014563841E-2</v>
      </c>
      <c r="AD160" s="45">
        <f>+R160/J160</f>
        <v>3.0410832540629382E-3</v>
      </c>
      <c r="AE160" s="45">
        <f>+U160/J160</f>
        <v>5.0000000000000001E-4</v>
      </c>
      <c r="AF160" s="46">
        <f>+AA160/J160+Z160</f>
        <v>1.0058986699796595E-2</v>
      </c>
    </row>
    <row r="161" spans="1:32" ht="13.5" customHeight="1" x14ac:dyDescent="0.25">
      <c r="A161" s="84" t="s">
        <v>409</v>
      </c>
      <c r="B161" s="94" t="s">
        <v>1369</v>
      </c>
      <c r="C161" s="10" t="s">
        <v>298</v>
      </c>
      <c r="D161" s="86" t="s">
        <v>129</v>
      </c>
      <c r="E161" s="87" t="s">
        <v>130</v>
      </c>
      <c r="F161" s="55" t="s">
        <v>131</v>
      </c>
      <c r="G161" s="11" t="s">
        <v>77</v>
      </c>
      <c r="H161" s="66" t="s">
        <v>41</v>
      </c>
      <c r="I161" s="88" t="s">
        <v>27</v>
      </c>
      <c r="J161" s="4">
        <v>2442224302.2007298</v>
      </c>
      <c r="K161" s="89"/>
      <c r="L161" s="89"/>
      <c r="M161" s="89"/>
      <c r="N161" s="84" t="s">
        <v>410</v>
      </c>
      <c r="O161" s="9">
        <v>5.0000000000000001E-3</v>
      </c>
      <c r="P161" s="89"/>
      <c r="Q161" s="90">
        <v>47963881.689999998</v>
      </c>
      <c r="R161" s="91">
        <v>19652696.000000037</v>
      </c>
      <c r="S161" s="89"/>
      <c r="T161" s="92">
        <v>8588936</v>
      </c>
      <c r="U161" s="92">
        <v>4639411</v>
      </c>
      <c r="V161" s="5">
        <v>1662181</v>
      </c>
      <c r="W161" s="5">
        <v>13420657.690000001</v>
      </c>
      <c r="X161" s="84"/>
      <c r="Y161" s="89"/>
      <c r="Z161" s="10"/>
      <c r="AA161" s="44">
        <f>+R161+T161+U161+V161</f>
        <v>34543224.000000037</v>
      </c>
      <c r="AB161" s="45">
        <f>+R161/AA161</f>
        <v>0.56893056652731711</v>
      </c>
      <c r="AC161" s="45">
        <f>+U161/AA161</f>
        <v>0.13430741149117972</v>
      </c>
      <c r="AD161" s="45">
        <f>+R161/J161</f>
        <v>8.0470479236041739E-3</v>
      </c>
      <c r="AE161" s="45">
        <f>+U161/J161</f>
        <v>1.8996662164975379E-3</v>
      </c>
      <c r="AF161" s="46">
        <f>+AA161/J161+Z161</f>
        <v>1.414416520582182E-2</v>
      </c>
    </row>
    <row r="162" spans="1:32" ht="13.5" customHeight="1" x14ac:dyDescent="0.25">
      <c r="A162" s="84" t="s">
        <v>411</v>
      </c>
      <c r="B162" s="85" t="s">
        <v>412</v>
      </c>
      <c r="C162" s="10" t="s">
        <v>298</v>
      </c>
      <c r="D162" s="94" t="s">
        <v>1369</v>
      </c>
      <c r="E162" s="94" t="s">
        <v>1369</v>
      </c>
      <c r="F162" s="94" t="s">
        <v>1369</v>
      </c>
      <c r="G162" s="94" t="s">
        <v>1369</v>
      </c>
      <c r="H162" s="94" t="s">
        <v>1369</v>
      </c>
      <c r="I162" s="88" t="s">
        <v>27</v>
      </c>
      <c r="J162" s="4">
        <v>1082317659.6934307</v>
      </c>
      <c r="K162" s="9">
        <v>0.03</v>
      </c>
      <c r="L162" s="89"/>
      <c r="M162" s="89"/>
      <c r="N162" s="89"/>
      <c r="O162" s="9">
        <v>5.0000000000000001E-3</v>
      </c>
      <c r="P162" s="89"/>
      <c r="Q162" s="96"/>
      <c r="R162" s="96"/>
      <c r="S162" s="89"/>
      <c r="T162" s="89"/>
      <c r="U162" s="89"/>
      <c r="V162" s="89"/>
      <c r="W162" s="89"/>
      <c r="X162" s="89"/>
      <c r="Y162" s="89"/>
      <c r="Z162" s="10"/>
      <c r="AA162" s="89"/>
      <c r="AB162" s="89"/>
      <c r="AC162" s="89"/>
      <c r="AD162" s="89"/>
      <c r="AE162" s="89"/>
      <c r="AF162" s="89"/>
    </row>
    <row r="163" spans="1:32" ht="13.5" customHeight="1" x14ac:dyDescent="0.25">
      <c r="A163" s="84" t="s">
        <v>413</v>
      </c>
      <c r="B163" s="85" t="s">
        <v>414</v>
      </c>
      <c r="C163" s="10" t="s">
        <v>298</v>
      </c>
      <c r="D163" s="94" t="s">
        <v>1369</v>
      </c>
      <c r="E163" s="94" t="s">
        <v>1369</v>
      </c>
      <c r="F163" s="94" t="s">
        <v>1369</v>
      </c>
      <c r="G163" s="94" t="s">
        <v>1369</v>
      </c>
      <c r="H163" s="94" t="s">
        <v>1369</v>
      </c>
      <c r="I163" s="88" t="s">
        <v>27</v>
      </c>
      <c r="J163" s="4">
        <v>7566.4525547445255</v>
      </c>
      <c r="K163" s="9">
        <v>0.03</v>
      </c>
      <c r="L163" s="89"/>
      <c r="M163" s="89"/>
      <c r="N163" s="89"/>
      <c r="O163" s="9">
        <v>5.0000000000000001E-3</v>
      </c>
      <c r="P163" s="89"/>
      <c r="Q163" s="96"/>
      <c r="R163" s="96"/>
      <c r="S163" s="89"/>
      <c r="T163" s="89"/>
      <c r="U163" s="89"/>
      <c r="V163" s="89"/>
      <c r="W163" s="89"/>
      <c r="X163" s="89"/>
      <c r="Y163" s="89"/>
      <c r="Z163" s="10"/>
      <c r="AA163" s="89"/>
      <c r="AB163" s="89"/>
      <c r="AC163" s="89"/>
      <c r="AD163" s="89"/>
      <c r="AE163" s="89"/>
      <c r="AF163" s="89"/>
    </row>
    <row r="164" spans="1:32" ht="13.5" customHeight="1" x14ac:dyDescent="0.25">
      <c r="A164" s="84" t="s">
        <v>415</v>
      </c>
      <c r="B164" s="85" t="s">
        <v>416</v>
      </c>
      <c r="C164" s="10" t="s">
        <v>298</v>
      </c>
      <c r="D164" s="94" t="s">
        <v>1369</v>
      </c>
      <c r="E164" s="94" t="s">
        <v>1369</v>
      </c>
      <c r="F164" s="94" t="s">
        <v>1369</v>
      </c>
      <c r="G164" s="94" t="s">
        <v>1369</v>
      </c>
      <c r="H164" s="94" t="s">
        <v>1369</v>
      </c>
      <c r="I164" s="88" t="s">
        <v>27</v>
      </c>
      <c r="J164" s="4">
        <v>1359899075.9452555</v>
      </c>
      <c r="K164" s="9">
        <v>1.4999999999999999E-2</v>
      </c>
      <c r="L164" s="89"/>
      <c r="M164" s="89"/>
      <c r="N164" s="89"/>
      <c r="O164" s="9">
        <v>5.0000000000000001E-3</v>
      </c>
      <c r="P164" s="89"/>
      <c r="Q164" s="96"/>
      <c r="R164" s="96"/>
      <c r="S164" s="89"/>
      <c r="T164" s="89"/>
      <c r="U164" s="89"/>
      <c r="V164" s="89"/>
      <c r="W164" s="89"/>
      <c r="X164" s="89"/>
      <c r="Y164" s="89"/>
      <c r="Z164" s="10"/>
      <c r="AA164" s="89"/>
      <c r="AB164" s="89"/>
      <c r="AC164" s="89"/>
      <c r="AD164" s="89"/>
      <c r="AE164" s="89"/>
      <c r="AF164" s="89"/>
    </row>
    <row r="165" spans="1:32" ht="13.5" customHeight="1" x14ac:dyDescent="0.25">
      <c r="A165" s="84" t="s">
        <v>418</v>
      </c>
      <c r="B165" s="94" t="s">
        <v>1369</v>
      </c>
      <c r="C165" s="10" t="s">
        <v>298</v>
      </c>
      <c r="D165" s="86" t="s">
        <v>129</v>
      </c>
      <c r="E165" s="87" t="s">
        <v>130</v>
      </c>
      <c r="F165" s="65" t="s">
        <v>1309</v>
      </c>
      <c r="G165" s="66" t="s">
        <v>25</v>
      </c>
      <c r="H165" s="66" t="s">
        <v>26</v>
      </c>
      <c r="I165" s="88" t="s">
        <v>27</v>
      </c>
      <c r="J165" s="4">
        <v>15990702681.186131</v>
      </c>
      <c r="K165" s="89"/>
      <c r="L165" s="89"/>
      <c r="M165" s="89"/>
      <c r="N165" s="84" t="s">
        <v>306</v>
      </c>
      <c r="O165" s="9">
        <v>5.0000000000000001E-3</v>
      </c>
      <c r="P165" s="89"/>
      <c r="Q165" s="90">
        <v>253614110.34999999</v>
      </c>
      <c r="R165" s="91">
        <v>120310418</v>
      </c>
      <c r="S165" s="89"/>
      <c r="T165" s="92">
        <v>119173035</v>
      </c>
      <c r="U165" s="92">
        <v>6375451</v>
      </c>
      <c r="V165" s="5">
        <v>7148310.4699999997</v>
      </c>
      <c r="W165" s="5">
        <v>606895.88</v>
      </c>
      <c r="X165" s="84"/>
      <c r="Y165" s="89"/>
      <c r="Z165" s="10"/>
      <c r="AA165" s="44">
        <f>+R165+T165+U165+V165</f>
        <v>253007214.47</v>
      </c>
      <c r="AB165" s="45">
        <f>+R165/AA165</f>
        <v>0.47552168918197252</v>
      </c>
      <c r="AC165" s="45">
        <f>+U165/AA165</f>
        <v>2.5198692509046855E-2</v>
      </c>
      <c r="AD165" s="45">
        <f>+R165/J165</f>
        <v>7.5237730572998074E-3</v>
      </c>
      <c r="AE165" s="45">
        <f>+U165/J165</f>
        <v>3.9869736353118741E-4</v>
      </c>
      <c r="AF165" s="46">
        <f>+AA165/J165+Z165</f>
        <v>1.5822144874701207E-2</v>
      </c>
    </row>
    <row r="166" spans="1:32" ht="13.5" customHeight="1" x14ac:dyDescent="0.25">
      <c r="A166" s="84" t="s">
        <v>419</v>
      </c>
      <c r="B166" s="85" t="s">
        <v>420</v>
      </c>
      <c r="C166" s="10" t="s">
        <v>298</v>
      </c>
      <c r="D166" s="94" t="s">
        <v>1369</v>
      </c>
      <c r="E166" s="94" t="s">
        <v>1369</v>
      </c>
      <c r="F166" s="94" t="s">
        <v>1369</v>
      </c>
      <c r="G166" s="94" t="s">
        <v>1369</v>
      </c>
      <c r="H166" s="94" t="s">
        <v>1369</v>
      </c>
      <c r="I166" s="88" t="s">
        <v>27</v>
      </c>
      <c r="J166" s="4">
        <v>15985379614.536497</v>
      </c>
      <c r="K166" s="9">
        <v>1.4999999999999999E-2</v>
      </c>
      <c r="L166" s="89"/>
      <c r="M166" s="89"/>
      <c r="N166" s="89"/>
      <c r="O166" s="9">
        <v>5.0000000000000001E-3</v>
      </c>
      <c r="P166" s="89"/>
      <c r="Q166" s="96"/>
      <c r="R166" s="96"/>
      <c r="S166" s="89"/>
      <c r="T166" s="89"/>
      <c r="U166" s="89"/>
      <c r="V166" s="89"/>
      <c r="W166" s="89"/>
      <c r="X166" s="89"/>
      <c r="Y166" s="89"/>
      <c r="Z166" s="10"/>
      <c r="AA166" s="89"/>
      <c r="AB166" s="89"/>
      <c r="AC166" s="89"/>
      <c r="AD166" s="89"/>
      <c r="AE166" s="89"/>
      <c r="AF166" s="89"/>
    </row>
    <row r="167" spans="1:32" ht="13.5" customHeight="1" x14ac:dyDescent="0.25">
      <c r="A167" s="84" t="s">
        <v>421</v>
      </c>
      <c r="B167" s="85" t="s">
        <v>422</v>
      </c>
      <c r="C167" s="10" t="s">
        <v>298</v>
      </c>
      <c r="D167" s="94" t="s">
        <v>1369</v>
      </c>
      <c r="E167" s="94" t="s">
        <v>1369</v>
      </c>
      <c r="F167" s="94" t="s">
        <v>1369</v>
      </c>
      <c r="G167" s="94" t="s">
        <v>1369</v>
      </c>
      <c r="H167" s="94" t="s">
        <v>1369</v>
      </c>
      <c r="I167" s="88" t="s">
        <v>27</v>
      </c>
      <c r="J167" s="4">
        <v>5323066.6496350365</v>
      </c>
      <c r="K167" s="9">
        <v>1.4999999999999999E-2</v>
      </c>
      <c r="L167" s="89"/>
      <c r="M167" s="89"/>
      <c r="N167" s="89"/>
      <c r="O167" s="9">
        <v>5.0000000000000001E-3</v>
      </c>
      <c r="P167" s="89"/>
      <c r="Q167" s="96"/>
      <c r="R167" s="96"/>
      <c r="S167" s="89"/>
      <c r="T167" s="89"/>
      <c r="U167" s="89"/>
      <c r="V167" s="89"/>
      <c r="W167" s="89"/>
      <c r="X167" s="89"/>
      <c r="Y167" s="89"/>
      <c r="Z167" s="10"/>
      <c r="AA167" s="89"/>
      <c r="AB167" s="89"/>
      <c r="AC167" s="89"/>
      <c r="AD167" s="89"/>
      <c r="AE167" s="89"/>
      <c r="AF167" s="89"/>
    </row>
    <row r="168" spans="1:32" ht="13.5" customHeight="1" x14ac:dyDescent="0.25">
      <c r="A168" s="84" t="s">
        <v>423</v>
      </c>
      <c r="B168" s="94" t="s">
        <v>1369</v>
      </c>
      <c r="C168" s="10" t="s">
        <v>298</v>
      </c>
      <c r="D168" s="86" t="s">
        <v>129</v>
      </c>
      <c r="E168" s="87" t="s">
        <v>130</v>
      </c>
      <c r="F168" s="65" t="s">
        <v>1309</v>
      </c>
      <c r="G168" s="66" t="s">
        <v>813</v>
      </c>
      <c r="H168" s="66" t="s">
        <v>41</v>
      </c>
      <c r="I168" s="88" t="s">
        <v>27</v>
      </c>
      <c r="J168" s="4">
        <v>455018984.77372265</v>
      </c>
      <c r="K168" s="89"/>
      <c r="L168" s="89"/>
      <c r="M168" s="89"/>
      <c r="N168" s="84" t="s">
        <v>306</v>
      </c>
      <c r="O168" s="9">
        <v>5.0000000000000001E-3</v>
      </c>
      <c r="P168" s="89"/>
      <c r="Q168" s="90">
        <v>12991297.970000001</v>
      </c>
      <c r="R168" s="91">
        <v>5698447</v>
      </c>
      <c r="S168" s="89"/>
      <c r="T168" s="92">
        <v>5845374</v>
      </c>
      <c r="U168" s="92">
        <v>181898</v>
      </c>
      <c r="V168" s="5">
        <v>954284</v>
      </c>
      <c r="W168" s="5">
        <v>311294.96999999997</v>
      </c>
      <c r="X168" s="84"/>
      <c r="Y168" s="89"/>
      <c r="Z168" s="97">
        <v>7.1999999999999998E-3</v>
      </c>
      <c r="AA168" s="44">
        <f>+R168+T168+U168+V168</f>
        <v>12680003</v>
      </c>
      <c r="AB168" s="45">
        <f>+R168/AA168</f>
        <v>0.44940423121350997</v>
      </c>
      <c r="AC168" s="45">
        <f>+U168/AA168</f>
        <v>1.434526474481118E-2</v>
      </c>
      <c r="AD168" s="45">
        <f>+R168/J168</f>
        <v>1.2523536798873991E-2</v>
      </c>
      <c r="AE168" s="45">
        <f>+U168/J168</f>
        <v>3.9975914431450909E-4</v>
      </c>
      <c r="AF168" s="46">
        <f>+AA168/J168+Z168</f>
        <v>3.5066975718179461E-2</v>
      </c>
    </row>
    <row r="169" spans="1:32" ht="13.5" customHeight="1" x14ac:dyDescent="0.25">
      <c r="A169" s="84" t="s">
        <v>424</v>
      </c>
      <c r="B169" s="85" t="s">
        <v>425</v>
      </c>
      <c r="C169" s="10" t="s">
        <v>298</v>
      </c>
      <c r="D169" s="94" t="s">
        <v>1369</v>
      </c>
      <c r="E169" s="94" t="s">
        <v>1369</v>
      </c>
      <c r="F169" s="94" t="s">
        <v>1369</v>
      </c>
      <c r="G169" s="94" t="s">
        <v>1369</v>
      </c>
      <c r="H169" s="94" t="s">
        <v>1369</v>
      </c>
      <c r="I169" s="88" t="s">
        <v>27</v>
      </c>
      <c r="J169" s="4">
        <v>455018984.770073</v>
      </c>
      <c r="K169" s="9">
        <v>0.03</v>
      </c>
      <c r="L169" s="89"/>
      <c r="M169" s="89"/>
      <c r="N169" s="89"/>
      <c r="O169" s="9">
        <v>5.0000000000000001E-3</v>
      </c>
      <c r="P169" s="89"/>
      <c r="Q169" s="96"/>
      <c r="R169" s="96"/>
      <c r="S169" s="89"/>
      <c r="T169" s="89"/>
      <c r="U169" s="89"/>
      <c r="V169" s="89"/>
      <c r="W169" s="89"/>
      <c r="X169" s="89"/>
      <c r="Y169" s="89"/>
      <c r="Z169" s="10"/>
      <c r="AA169" s="89"/>
      <c r="AB169" s="89"/>
      <c r="AC169" s="89"/>
      <c r="AD169" s="89"/>
      <c r="AE169" s="89"/>
      <c r="AF169" s="89"/>
    </row>
    <row r="170" spans="1:32" ht="13.5" customHeight="1" x14ac:dyDescent="0.25">
      <c r="A170" s="84" t="s">
        <v>426</v>
      </c>
      <c r="B170" s="85" t="s">
        <v>427</v>
      </c>
      <c r="C170" s="10" t="s">
        <v>298</v>
      </c>
      <c r="D170" s="94" t="s">
        <v>1369</v>
      </c>
      <c r="E170" s="94" t="s">
        <v>1369</v>
      </c>
      <c r="F170" s="94" t="s">
        <v>1369</v>
      </c>
      <c r="G170" s="94" t="s">
        <v>1369</v>
      </c>
      <c r="H170" s="94" t="s">
        <v>1369</v>
      </c>
      <c r="I170" s="88" t="s">
        <v>27</v>
      </c>
      <c r="J170" s="4">
        <v>0</v>
      </c>
      <c r="K170" s="9">
        <v>0.03</v>
      </c>
      <c r="L170" s="89"/>
      <c r="M170" s="89"/>
      <c r="N170" s="89"/>
      <c r="O170" s="9">
        <v>5.0000000000000001E-3</v>
      </c>
      <c r="P170" s="89"/>
      <c r="Q170" s="96"/>
      <c r="R170" s="96"/>
      <c r="S170" s="89"/>
      <c r="T170" s="89"/>
      <c r="U170" s="89"/>
      <c r="V170" s="89"/>
      <c r="W170" s="89"/>
      <c r="X170" s="89"/>
      <c r="Y170" s="89"/>
      <c r="Z170" s="10"/>
      <c r="AA170" s="89"/>
      <c r="AB170" s="89"/>
      <c r="AC170" s="89"/>
      <c r="AD170" s="89"/>
      <c r="AE170" s="89"/>
      <c r="AF170" s="89"/>
    </row>
    <row r="171" spans="1:32" ht="13.5" customHeight="1" x14ac:dyDescent="0.25">
      <c r="A171" s="84" t="s">
        <v>428</v>
      </c>
      <c r="B171" s="94" t="s">
        <v>1369</v>
      </c>
      <c r="C171" s="10" t="s">
        <v>298</v>
      </c>
      <c r="D171" s="86" t="s">
        <v>129</v>
      </c>
      <c r="E171" s="87" t="s">
        <v>130</v>
      </c>
      <c r="F171" s="65" t="s">
        <v>1309</v>
      </c>
      <c r="G171" s="11" t="s">
        <v>77</v>
      </c>
      <c r="H171" s="66" t="s">
        <v>41</v>
      </c>
      <c r="I171" s="88" t="s">
        <v>27</v>
      </c>
      <c r="J171" s="4">
        <v>12735747813.368612</v>
      </c>
      <c r="K171" s="89"/>
      <c r="L171" s="89"/>
      <c r="M171" s="89"/>
      <c r="N171" s="84" t="s">
        <v>306</v>
      </c>
      <c r="O171" s="9">
        <v>5.0000000000000001E-3</v>
      </c>
      <c r="P171" s="89"/>
      <c r="Q171" s="90">
        <v>207760073.57999998</v>
      </c>
      <c r="R171" s="91">
        <v>102070772.00000001</v>
      </c>
      <c r="S171" s="89"/>
      <c r="T171" s="92">
        <v>90725163</v>
      </c>
      <c r="U171" s="92">
        <v>5234044</v>
      </c>
      <c r="V171" s="5">
        <v>6334449</v>
      </c>
      <c r="W171" s="5">
        <v>3395645.58</v>
      </c>
      <c r="X171" s="84"/>
      <c r="Y171" s="89"/>
      <c r="Z171" s="10"/>
      <c r="AA171" s="44">
        <f>+R171+T171+U171+V171</f>
        <v>204364428</v>
      </c>
      <c r="AB171" s="45">
        <f>+R171/AA171</f>
        <v>0.49945468983476915</v>
      </c>
      <c r="AC171" s="45">
        <f>+U171/AA171</f>
        <v>2.561132605719426E-2</v>
      </c>
      <c r="AD171" s="45">
        <f>+R171/J171</f>
        <v>8.0145095125750791E-3</v>
      </c>
      <c r="AE171" s="45">
        <f>+U171/J171</f>
        <v>4.1097264775499608E-4</v>
      </c>
      <c r="AF171" s="46">
        <f>+AA171/J171+Z171</f>
        <v>1.6046519685752596E-2</v>
      </c>
    </row>
    <row r="172" spans="1:32" ht="13.5" customHeight="1" x14ac:dyDescent="0.25">
      <c r="A172" s="84" t="s">
        <v>429</v>
      </c>
      <c r="B172" s="85" t="s">
        <v>430</v>
      </c>
      <c r="C172" s="10" t="s">
        <v>298</v>
      </c>
      <c r="D172" s="94" t="s">
        <v>1369</v>
      </c>
      <c r="E172" s="94" t="s">
        <v>1369</v>
      </c>
      <c r="F172" s="94" t="s">
        <v>1369</v>
      </c>
      <c r="G172" s="94" t="s">
        <v>1369</v>
      </c>
      <c r="H172" s="94" t="s">
        <v>1369</v>
      </c>
      <c r="I172" s="88" t="s">
        <v>27</v>
      </c>
      <c r="J172" s="4">
        <v>11307350111.054745</v>
      </c>
      <c r="K172" s="9">
        <v>0.03</v>
      </c>
      <c r="L172" s="89"/>
      <c r="M172" s="89"/>
      <c r="N172" s="89"/>
      <c r="O172" s="9">
        <v>5.0000000000000001E-3</v>
      </c>
      <c r="P172" s="89"/>
      <c r="Q172" s="96"/>
      <c r="R172" s="96"/>
      <c r="S172" s="89"/>
      <c r="T172" s="89"/>
      <c r="U172" s="89"/>
      <c r="V172" s="89"/>
      <c r="W172" s="89"/>
      <c r="X172" s="89"/>
      <c r="Y172" s="89"/>
      <c r="Z172" s="10"/>
      <c r="AA172" s="89"/>
      <c r="AB172" s="89"/>
      <c r="AC172" s="89"/>
      <c r="AD172" s="89"/>
      <c r="AE172" s="89"/>
      <c r="AF172" s="89"/>
    </row>
    <row r="173" spans="1:32" ht="13.5" customHeight="1" x14ac:dyDescent="0.25">
      <c r="A173" s="84" t="s">
        <v>431</v>
      </c>
      <c r="B173" s="85" t="s">
        <v>432</v>
      </c>
      <c r="C173" s="10" t="s">
        <v>298</v>
      </c>
      <c r="D173" s="94" t="s">
        <v>1369</v>
      </c>
      <c r="E173" s="94" t="s">
        <v>1369</v>
      </c>
      <c r="F173" s="94" t="s">
        <v>1369</v>
      </c>
      <c r="G173" s="94" t="s">
        <v>1369</v>
      </c>
      <c r="H173" s="94" t="s">
        <v>1369</v>
      </c>
      <c r="I173" s="84" t="s">
        <v>27</v>
      </c>
      <c r="J173" s="4">
        <v>1428397702.310219</v>
      </c>
      <c r="K173" s="9">
        <v>1.4999999999999999E-2</v>
      </c>
      <c r="L173" s="89"/>
      <c r="M173" s="89"/>
      <c r="N173" s="89"/>
      <c r="O173" s="9">
        <v>5.0000000000000001E-3</v>
      </c>
      <c r="P173" s="89"/>
      <c r="Q173" s="96"/>
      <c r="R173" s="96"/>
      <c r="S173" s="89"/>
      <c r="T173" s="89"/>
      <c r="U173" s="89"/>
      <c r="V173" s="89"/>
      <c r="W173" s="89"/>
      <c r="X173" s="89"/>
      <c r="Y173" s="89"/>
      <c r="Z173" s="10"/>
      <c r="AA173" s="89"/>
      <c r="AB173" s="89"/>
      <c r="AC173" s="89"/>
      <c r="AD173" s="89"/>
      <c r="AE173" s="89"/>
      <c r="AF173" s="89"/>
    </row>
    <row r="174" spans="1:32" ht="13.5" customHeight="1" x14ac:dyDescent="0.25">
      <c r="A174" s="88" t="s">
        <v>433</v>
      </c>
      <c r="B174" s="85" t="s">
        <v>434</v>
      </c>
      <c r="C174" s="10" t="s">
        <v>298</v>
      </c>
      <c r="D174" s="86" t="s">
        <v>129</v>
      </c>
      <c r="E174" s="87" t="s">
        <v>130</v>
      </c>
      <c r="F174" s="65" t="s">
        <v>1309</v>
      </c>
      <c r="G174" s="11" t="s">
        <v>77</v>
      </c>
      <c r="H174" s="66" t="s">
        <v>41</v>
      </c>
      <c r="I174" s="84" t="s">
        <v>27</v>
      </c>
      <c r="J174" s="4">
        <v>2399350486.3430657</v>
      </c>
      <c r="K174" s="9">
        <v>0.03</v>
      </c>
      <c r="L174" s="89"/>
      <c r="M174" s="89"/>
      <c r="N174" s="84" t="s">
        <v>306</v>
      </c>
      <c r="O174" s="9">
        <v>5.0000000000000001E-3</v>
      </c>
      <c r="P174" s="89"/>
      <c r="Q174" s="90">
        <v>38116327.450000003</v>
      </c>
      <c r="R174" s="91">
        <v>18731106</v>
      </c>
      <c r="S174" s="89"/>
      <c r="T174" s="92">
        <v>15887311</v>
      </c>
      <c r="U174" s="92">
        <v>1073802</v>
      </c>
      <c r="V174" s="5">
        <v>1644677</v>
      </c>
      <c r="W174" s="5">
        <v>779431.45000000007</v>
      </c>
      <c r="X174" s="84"/>
      <c r="Y174" s="89"/>
      <c r="Z174" s="10"/>
      <c r="AA174" s="44">
        <f>+R174+T174+U174+V174</f>
        <v>37336896</v>
      </c>
      <c r="AB174" s="45">
        <f>+R174/AA174</f>
        <v>0.50167817913947643</v>
      </c>
      <c r="AC174" s="45">
        <f>+U174/AA174</f>
        <v>2.8759809063935042E-2</v>
      </c>
      <c r="AD174" s="45">
        <f>+R174/J174</f>
        <v>7.8067402435017886E-3</v>
      </c>
      <c r="AE174" s="45">
        <f>+U174/J174</f>
        <v>4.4753861768507999E-4</v>
      </c>
      <c r="AF174" s="46">
        <f>+AA174/J174+Z174</f>
        <v>1.5561251352196766E-2</v>
      </c>
    </row>
    <row r="175" spans="1:32" ht="13.5" customHeight="1" x14ac:dyDescent="0.25">
      <c r="A175" s="84" t="s">
        <v>435</v>
      </c>
      <c r="B175" s="85" t="s">
        <v>436</v>
      </c>
      <c r="C175" s="10" t="s">
        <v>298</v>
      </c>
      <c r="D175" s="86" t="s">
        <v>129</v>
      </c>
      <c r="E175" s="87" t="s">
        <v>130</v>
      </c>
      <c r="F175" s="65" t="s">
        <v>1309</v>
      </c>
      <c r="G175" s="37" t="s">
        <v>64</v>
      </c>
      <c r="H175" s="66" t="s">
        <v>41</v>
      </c>
      <c r="I175" s="84" t="s">
        <v>27</v>
      </c>
      <c r="J175" s="4">
        <v>5471200893.9416056</v>
      </c>
      <c r="K175" s="9">
        <v>0.03</v>
      </c>
      <c r="L175" s="89"/>
      <c r="M175" s="89"/>
      <c r="N175" s="84" t="s">
        <v>306</v>
      </c>
      <c r="O175" s="9">
        <v>5.0000000000000001E-3</v>
      </c>
      <c r="P175" s="89"/>
      <c r="Q175" s="90">
        <v>11811971</v>
      </c>
      <c r="R175" s="91">
        <v>7048744</v>
      </c>
      <c r="S175" s="89"/>
      <c r="T175" s="92">
        <v>0</v>
      </c>
      <c r="U175" s="92">
        <v>2077998</v>
      </c>
      <c r="V175" s="5">
        <v>2674630</v>
      </c>
      <c r="W175" s="5">
        <v>10599</v>
      </c>
      <c r="X175" s="84"/>
      <c r="Y175" s="89"/>
      <c r="Z175" s="97">
        <v>1.4200000000000001E-2</v>
      </c>
      <c r="AA175" s="44">
        <f>+R175+T175+U175+V175</f>
        <v>11801372</v>
      </c>
      <c r="AB175" s="45">
        <f>+R175/AA175</f>
        <v>0.59728173978415389</v>
      </c>
      <c r="AC175" s="45">
        <f>+U175/AA175</f>
        <v>0.17608105227087156</v>
      </c>
      <c r="AD175" s="45">
        <f>+R175/J175</f>
        <v>1.2883358035354262E-3</v>
      </c>
      <c r="AE175" s="45">
        <f>+U175/J175</f>
        <v>3.7980656171865629E-4</v>
      </c>
      <c r="AF175" s="46">
        <f>+AA175/J175+Z175</f>
        <v>1.6356998477805477E-2</v>
      </c>
    </row>
    <row r="176" spans="1:32" ht="13.5" customHeight="1" x14ac:dyDescent="0.25">
      <c r="A176" s="84" t="s">
        <v>437</v>
      </c>
      <c r="B176" s="85" t="s">
        <v>438</v>
      </c>
      <c r="C176" s="10" t="s">
        <v>298</v>
      </c>
      <c r="D176" s="86" t="s">
        <v>129</v>
      </c>
      <c r="E176" s="87" t="s">
        <v>130</v>
      </c>
      <c r="F176" s="65" t="s">
        <v>1309</v>
      </c>
      <c r="G176" s="1" t="s">
        <v>138</v>
      </c>
      <c r="H176" s="66" t="s">
        <v>41</v>
      </c>
      <c r="I176" s="84" t="s">
        <v>27</v>
      </c>
      <c r="J176" s="4">
        <v>1999973367.5218978</v>
      </c>
      <c r="K176" s="9">
        <v>0.02</v>
      </c>
      <c r="L176" s="89"/>
      <c r="M176" s="89"/>
      <c r="N176" s="84" t="s">
        <v>306</v>
      </c>
      <c r="O176" s="9">
        <v>5.0000000000000001E-3</v>
      </c>
      <c r="P176" s="89"/>
      <c r="Q176" s="90">
        <v>17549007.66</v>
      </c>
      <c r="R176" s="91">
        <v>5966268.2543585785</v>
      </c>
      <c r="S176" s="89"/>
      <c r="T176" s="92">
        <v>8774503.8300000001</v>
      </c>
      <c r="U176" s="92">
        <v>999986.68376094894</v>
      </c>
      <c r="V176" s="5">
        <v>1803275.9918804744</v>
      </c>
      <c r="W176" s="5">
        <v>4972.8999999999996</v>
      </c>
      <c r="X176" s="84"/>
      <c r="Y176" s="89"/>
      <c r="Z176" s="10"/>
      <c r="AA176" s="44">
        <f>+R176+T176+U176+V176</f>
        <v>17544034.760000002</v>
      </c>
      <c r="AB176" s="45">
        <f>+R176/AA176</f>
        <v>0.34007389611205818</v>
      </c>
      <c r="AC176" s="45">
        <f>+U176/AA176</f>
        <v>5.6998672052388753E-2</v>
      </c>
      <c r="AD176" s="45">
        <f>+R176/J176</f>
        <v>2.9831738518354312E-3</v>
      </c>
      <c r="AE176" s="45">
        <f>+U176/J176</f>
        <v>5.0000000000000001E-4</v>
      </c>
      <c r="AF176" s="46">
        <f>+AA176/J176+Z176</f>
        <v>8.7721341918358883E-3</v>
      </c>
    </row>
    <row r="177" spans="1:32" ht="13.5" customHeight="1" x14ac:dyDescent="0.25">
      <c r="A177" s="84" t="s">
        <v>439</v>
      </c>
      <c r="B177" s="85" t="s">
        <v>440</v>
      </c>
      <c r="C177" s="10" t="s">
        <v>298</v>
      </c>
      <c r="D177" s="86" t="s">
        <v>129</v>
      </c>
      <c r="E177" s="87" t="s">
        <v>130</v>
      </c>
      <c r="F177" s="65" t="s">
        <v>1309</v>
      </c>
      <c r="G177" s="1" t="s">
        <v>205</v>
      </c>
      <c r="H177" s="66" t="s">
        <v>41</v>
      </c>
      <c r="I177" s="84" t="s">
        <v>27</v>
      </c>
      <c r="J177" s="4">
        <v>2150936770.3102188</v>
      </c>
      <c r="K177" s="9">
        <v>0.02</v>
      </c>
      <c r="L177" s="89"/>
      <c r="M177" s="89"/>
      <c r="N177" s="84" t="s">
        <v>306</v>
      </c>
      <c r="O177" s="9">
        <v>5.0000000000000001E-3</v>
      </c>
      <c r="P177" s="89"/>
      <c r="Q177" s="90">
        <v>17455942.349999998</v>
      </c>
      <c r="R177" s="91">
        <v>5806646.6572673349</v>
      </c>
      <c r="S177" s="89"/>
      <c r="T177" s="92">
        <v>8727971.1749999989</v>
      </c>
      <c r="U177" s="92">
        <v>1075468.3851551095</v>
      </c>
      <c r="V177" s="5">
        <v>1841016.8425775548</v>
      </c>
      <c r="W177" s="5">
        <v>4839.29</v>
      </c>
      <c r="X177" s="84"/>
      <c r="Y177" s="89"/>
      <c r="Z177" s="10"/>
      <c r="AA177" s="44">
        <f>+R177+T177+U177+V177</f>
        <v>17451103.059999999</v>
      </c>
      <c r="AB177" s="45">
        <f>+R177/AA177</f>
        <v>0.33273808751819584</v>
      </c>
      <c r="AC177" s="45">
        <f>+U177/AA177</f>
        <v>6.1627530446497145E-2</v>
      </c>
      <c r="AD177" s="45">
        <f>+R177/J177</f>
        <v>2.6995896566638132E-3</v>
      </c>
      <c r="AE177" s="45">
        <f>+U177/J177</f>
        <v>5.0000000000000001E-4</v>
      </c>
      <c r="AF177" s="46">
        <f>+AA177/J177+Z177</f>
        <v>8.1132571170295792E-3</v>
      </c>
    </row>
    <row r="178" spans="1:32" ht="13.5" customHeight="1" x14ac:dyDescent="0.25">
      <c r="A178" s="13" t="s">
        <v>441</v>
      </c>
      <c r="B178" s="99" t="s">
        <v>442</v>
      </c>
      <c r="C178" s="10" t="s">
        <v>502</v>
      </c>
      <c r="D178" s="64" t="s">
        <v>129</v>
      </c>
      <c r="E178" s="66" t="s">
        <v>130</v>
      </c>
      <c r="F178" s="65" t="s">
        <v>1309</v>
      </c>
      <c r="G178" s="66" t="s">
        <v>827</v>
      </c>
      <c r="H178" s="66" t="s">
        <v>26</v>
      </c>
      <c r="I178" s="13" t="s">
        <v>27</v>
      </c>
      <c r="J178" s="100">
        <v>132628291966</v>
      </c>
      <c r="K178" s="101">
        <v>2.5000000000000001E-2</v>
      </c>
      <c r="L178" s="21">
        <v>0</v>
      </c>
      <c r="M178" s="66" t="s">
        <v>65</v>
      </c>
      <c r="N178" s="21">
        <v>8.0000000000000004E-4</v>
      </c>
      <c r="O178" s="66" t="s">
        <v>65</v>
      </c>
      <c r="P178" s="66" t="s">
        <v>65</v>
      </c>
      <c r="Q178" s="53">
        <v>2008794016</v>
      </c>
      <c r="R178" s="53">
        <v>1867701620</v>
      </c>
      <c r="S178" s="102"/>
      <c r="T178" s="100"/>
      <c r="U178" s="100">
        <v>106170794</v>
      </c>
      <c r="V178" s="5">
        <v>34877539</v>
      </c>
      <c r="W178" s="5">
        <v>44063</v>
      </c>
      <c r="X178" s="102"/>
      <c r="Y178" s="66"/>
      <c r="Z178" s="103">
        <v>0</v>
      </c>
      <c r="AA178" s="44">
        <f t="shared" ref="AA178:AA206" si="30">+R178+T178+U178+V178</f>
        <v>2008749953</v>
      </c>
      <c r="AB178" s="45">
        <f t="shared" ref="AB178:AB206" si="31">+R178/AA178</f>
        <v>0.92978303108888738</v>
      </c>
      <c r="AC178" s="45">
        <f t="shared" ref="AC178:AC206" si="32">+U178/AA178</f>
        <v>5.2854161286444594E-2</v>
      </c>
      <c r="AD178" s="45">
        <f t="shared" ref="AD178:AD206" si="33">+R178/J178</f>
        <v>1.4082226290592626E-2</v>
      </c>
      <c r="AE178" s="45">
        <f t="shared" ref="AE178:AE206" si="34">+U178/J178</f>
        <v>8.0051392071924952E-4</v>
      </c>
      <c r="AF178" s="46">
        <f t="shared" ref="AF178:AF206" si="35">+AA178/J178+Z178</f>
        <v>1.5145712300320916E-2</v>
      </c>
    </row>
    <row r="179" spans="1:32" ht="13.5" customHeight="1" x14ac:dyDescent="0.25">
      <c r="A179" s="13" t="s">
        <v>443</v>
      </c>
      <c r="B179" s="99" t="s">
        <v>444</v>
      </c>
      <c r="C179" s="10" t="s">
        <v>502</v>
      </c>
      <c r="D179" s="64" t="s">
        <v>129</v>
      </c>
      <c r="E179" s="66" t="s">
        <v>130</v>
      </c>
      <c r="F179" s="65" t="s">
        <v>1309</v>
      </c>
      <c r="G179" s="1" t="s">
        <v>138</v>
      </c>
      <c r="H179" s="66" t="s">
        <v>26</v>
      </c>
      <c r="I179" s="13" t="s">
        <v>27</v>
      </c>
      <c r="J179" s="100">
        <v>22285978139</v>
      </c>
      <c r="K179" s="101">
        <v>2.5000000000000001E-2</v>
      </c>
      <c r="L179" s="21">
        <v>0</v>
      </c>
      <c r="M179" s="66" t="s">
        <v>65</v>
      </c>
      <c r="N179" s="21">
        <v>8.0000000000000004E-4</v>
      </c>
      <c r="O179" s="66" t="s">
        <v>65</v>
      </c>
      <c r="P179" s="66" t="s">
        <v>65</v>
      </c>
      <c r="Q179" s="53">
        <v>248860648</v>
      </c>
      <c r="R179" s="53">
        <v>222763329</v>
      </c>
      <c r="S179" s="102"/>
      <c r="T179" s="100"/>
      <c r="U179" s="100">
        <v>17841476</v>
      </c>
      <c r="V179" s="5">
        <v>8222144</v>
      </c>
      <c r="W179" s="5">
        <v>33699</v>
      </c>
      <c r="X179" s="102"/>
      <c r="Y179" s="66"/>
      <c r="Z179" s="103">
        <v>0</v>
      </c>
      <c r="AA179" s="44">
        <f t="shared" si="30"/>
        <v>248826949</v>
      </c>
      <c r="AB179" s="45">
        <f t="shared" si="31"/>
        <v>0.89525403054313057</v>
      </c>
      <c r="AC179" s="45">
        <f t="shared" si="32"/>
        <v>7.1702346034874215E-2</v>
      </c>
      <c r="AD179" s="45">
        <f t="shared" si="33"/>
        <v>9.9956720593819843E-3</v>
      </c>
      <c r="AE179" s="45">
        <f t="shared" si="34"/>
        <v>8.0056957288214276E-4</v>
      </c>
      <c r="AF179" s="46">
        <f t="shared" si="35"/>
        <v>1.1165179623171127E-2</v>
      </c>
    </row>
    <row r="180" spans="1:32" ht="13.5" customHeight="1" x14ac:dyDescent="0.25">
      <c r="A180" s="13" t="s">
        <v>445</v>
      </c>
      <c r="B180" s="99" t="s">
        <v>446</v>
      </c>
      <c r="C180" s="10" t="s">
        <v>502</v>
      </c>
      <c r="D180" s="64" t="s">
        <v>129</v>
      </c>
      <c r="E180" s="66" t="s">
        <v>130</v>
      </c>
      <c r="F180" s="65" t="s">
        <v>1309</v>
      </c>
      <c r="G180" s="1" t="s">
        <v>138</v>
      </c>
      <c r="H180" s="66" t="s">
        <v>26</v>
      </c>
      <c r="I180" s="13" t="s">
        <v>58</v>
      </c>
      <c r="J180" s="104">
        <v>54572223666</v>
      </c>
      <c r="K180" s="101">
        <v>2.5000000000000001E-2</v>
      </c>
      <c r="L180" s="21">
        <v>0</v>
      </c>
      <c r="M180" s="66" t="s">
        <v>65</v>
      </c>
      <c r="N180" s="21">
        <v>5.0000000000000001E-4</v>
      </c>
      <c r="O180" s="66" t="s">
        <v>65</v>
      </c>
      <c r="P180" s="66" t="s">
        <v>65</v>
      </c>
      <c r="Q180" s="53">
        <v>468131271</v>
      </c>
      <c r="R180" s="53">
        <v>424019712</v>
      </c>
      <c r="S180" s="102"/>
      <c r="T180" s="100"/>
      <c r="U180" s="100">
        <v>27371137</v>
      </c>
      <c r="V180" s="5">
        <v>16684034</v>
      </c>
      <c r="W180" s="5">
        <v>56388</v>
      </c>
      <c r="X180" s="102"/>
      <c r="Y180" s="66"/>
      <c r="Z180" s="103">
        <v>0</v>
      </c>
      <c r="AA180" s="44">
        <f t="shared" si="30"/>
        <v>468074883</v>
      </c>
      <c r="AB180" s="45">
        <f t="shared" si="31"/>
        <v>0.90588007902145862</v>
      </c>
      <c r="AC180" s="45">
        <f t="shared" si="32"/>
        <v>5.8475978938609272E-2</v>
      </c>
      <c r="AD180" s="45">
        <f t="shared" si="33"/>
        <v>7.7698815169259076E-3</v>
      </c>
      <c r="AE180" s="45">
        <f t="shared" si="34"/>
        <v>5.0155803009824891E-4</v>
      </c>
      <c r="AF180" s="46">
        <f t="shared" si="35"/>
        <v>8.5771634644168544E-3</v>
      </c>
    </row>
    <row r="181" spans="1:32" ht="13.5" customHeight="1" x14ac:dyDescent="0.25">
      <c r="A181" s="13" t="s">
        <v>447</v>
      </c>
      <c r="B181" s="99" t="s">
        <v>448</v>
      </c>
      <c r="C181" s="10" t="s">
        <v>502</v>
      </c>
      <c r="D181" s="64" t="s">
        <v>129</v>
      </c>
      <c r="E181" s="66" t="s">
        <v>130</v>
      </c>
      <c r="F181" s="65" t="s">
        <v>1309</v>
      </c>
      <c r="G181" s="37" t="s">
        <v>64</v>
      </c>
      <c r="H181" s="66" t="s">
        <v>26</v>
      </c>
      <c r="I181" s="13" t="s">
        <v>27</v>
      </c>
      <c r="J181" s="100">
        <v>27179140371</v>
      </c>
      <c r="K181" s="101">
        <v>2.5000000000000001E-2</v>
      </c>
      <c r="L181" s="21" t="s">
        <v>449</v>
      </c>
      <c r="M181" s="66" t="s">
        <v>450</v>
      </c>
      <c r="N181" s="21">
        <v>5.0000000000000001E-4</v>
      </c>
      <c r="O181" s="66" t="s">
        <v>65</v>
      </c>
      <c r="P181" s="66" t="s">
        <v>65</v>
      </c>
      <c r="Q181" s="53">
        <v>355974909</v>
      </c>
      <c r="R181" s="53">
        <v>326217794</v>
      </c>
      <c r="S181" s="100"/>
      <c r="T181" s="100"/>
      <c r="U181" s="100">
        <v>13589579</v>
      </c>
      <c r="V181" s="5">
        <v>10062839</v>
      </c>
      <c r="W181" s="5">
        <v>6104697</v>
      </c>
      <c r="X181" s="102"/>
      <c r="Y181" s="66"/>
      <c r="Z181" s="103">
        <v>0</v>
      </c>
      <c r="AA181" s="44">
        <f t="shared" si="30"/>
        <v>349870212</v>
      </c>
      <c r="AB181" s="45">
        <f t="shared" si="31"/>
        <v>0.93239659396896579</v>
      </c>
      <c r="AC181" s="45">
        <f t="shared" si="32"/>
        <v>3.8841771988293763E-2</v>
      </c>
      <c r="AD181" s="45">
        <f t="shared" si="33"/>
        <v>1.2002505949307825E-2</v>
      </c>
      <c r="AE181" s="45">
        <f t="shared" si="34"/>
        <v>5.0000032431121364E-4</v>
      </c>
      <c r="AF181" s="46">
        <f t="shared" si="35"/>
        <v>1.2872747527118616E-2</v>
      </c>
    </row>
    <row r="182" spans="1:32" ht="13.5" customHeight="1" x14ac:dyDescent="0.25">
      <c r="A182" s="13" t="s">
        <v>451</v>
      </c>
      <c r="B182" s="99" t="s">
        <v>452</v>
      </c>
      <c r="C182" s="10" t="s">
        <v>502</v>
      </c>
      <c r="D182" s="64" t="s">
        <v>129</v>
      </c>
      <c r="E182" s="66" t="s">
        <v>130</v>
      </c>
      <c r="F182" s="65" t="s">
        <v>1309</v>
      </c>
      <c r="G182" s="37" t="s">
        <v>64</v>
      </c>
      <c r="H182" s="66" t="s">
        <v>26</v>
      </c>
      <c r="I182" s="13" t="s">
        <v>58</v>
      </c>
      <c r="J182" s="104">
        <v>6871866760</v>
      </c>
      <c r="K182" s="101">
        <v>2.5000000000000001E-2</v>
      </c>
      <c r="L182" s="21" t="s">
        <v>453</v>
      </c>
      <c r="M182" s="66" t="s">
        <v>450</v>
      </c>
      <c r="N182" s="21">
        <v>5.0000000000000001E-4</v>
      </c>
      <c r="O182" s="66" t="s">
        <v>65</v>
      </c>
      <c r="P182" s="66" t="s">
        <v>65</v>
      </c>
      <c r="Q182" s="53">
        <v>78730571</v>
      </c>
      <c r="R182" s="53">
        <v>55073371</v>
      </c>
      <c r="S182" s="105">
        <v>14479723</v>
      </c>
      <c r="T182" s="100"/>
      <c r="U182" s="100">
        <v>3447718</v>
      </c>
      <c r="V182" s="5">
        <v>4188020</v>
      </c>
      <c r="W182" s="5">
        <v>1541739</v>
      </c>
      <c r="X182" s="102"/>
      <c r="Y182" s="66"/>
      <c r="Z182" s="103">
        <v>0</v>
      </c>
      <c r="AA182" s="44">
        <f t="shared" si="30"/>
        <v>62709109</v>
      </c>
      <c r="AB182" s="45">
        <f t="shared" si="31"/>
        <v>0.87823558456236395</v>
      </c>
      <c r="AC182" s="45">
        <f t="shared" si="32"/>
        <v>5.4979540532141831E-2</v>
      </c>
      <c r="AD182" s="45">
        <f t="shared" si="33"/>
        <v>8.0143246258168131E-3</v>
      </c>
      <c r="AE182" s="45">
        <f t="shared" si="34"/>
        <v>5.0171490810453374E-4</v>
      </c>
      <c r="AF182" s="46">
        <f t="shared" si="35"/>
        <v>9.1254838299571449E-3</v>
      </c>
    </row>
    <row r="183" spans="1:32" ht="13.5" customHeight="1" x14ac:dyDescent="0.25">
      <c r="A183" s="13" t="s">
        <v>454</v>
      </c>
      <c r="B183" s="99" t="s">
        <v>455</v>
      </c>
      <c r="C183" s="10" t="s">
        <v>502</v>
      </c>
      <c r="D183" s="64" t="s">
        <v>129</v>
      </c>
      <c r="E183" s="66" t="s">
        <v>130</v>
      </c>
      <c r="F183" s="65" t="s">
        <v>1309</v>
      </c>
      <c r="G183" s="1" t="s">
        <v>266</v>
      </c>
      <c r="H183" s="66" t="s">
        <v>26</v>
      </c>
      <c r="I183" s="13" t="s">
        <v>27</v>
      </c>
      <c r="J183" s="100">
        <v>1123966221</v>
      </c>
      <c r="K183" s="101">
        <v>2.5000000000000001E-2</v>
      </c>
      <c r="L183" s="21" t="s">
        <v>449</v>
      </c>
      <c r="M183" s="66" t="s">
        <v>450</v>
      </c>
      <c r="N183" s="21">
        <v>8.0000000000000004E-4</v>
      </c>
      <c r="O183" s="66" t="s">
        <v>65</v>
      </c>
      <c r="P183" s="66" t="s">
        <v>65</v>
      </c>
      <c r="Q183" s="53">
        <v>4601609</v>
      </c>
      <c r="R183" s="53">
        <v>0</v>
      </c>
      <c r="S183" s="100"/>
      <c r="T183" s="100"/>
      <c r="U183" s="100">
        <v>899413</v>
      </c>
      <c r="V183" s="5">
        <v>2365595</v>
      </c>
      <c r="W183" s="5">
        <v>1336601</v>
      </c>
      <c r="X183" s="100"/>
      <c r="Y183" s="66"/>
      <c r="Z183" s="103">
        <v>1.1119299921868714E-2</v>
      </c>
      <c r="AA183" s="44">
        <f t="shared" si="30"/>
        <v>3265008</v>
      </c>
      <c r="AB183" s="45">
        <f t="shared" si="31"/>
        <v>0</v>
      </c>
      <c r="AC183" s="45">
        <f t="shared" si="32"/>
        <v>0.27547038169584881</v>
      </c>
      <c r="AD183" s="45">
        <f t="shared" si="33"/>
        <v>0</v>
      </c>
      <c r="AE183" s="45">
        <f t="shared" si="34"/>
        <v>8.0021355018995721E-4</v>
      </c>
      <c r="AF183" s="46">
        <f t="shared" si="35"/>
        <v>1.4024198609211027E-2</v>
      </c>
    </row>
    <row r="184" spans="1:32" ht="13.5" customHeight="1" x14ac:dyDescent="0.25">
      <c r="A184" s="13" t="s">
        <v>456</v>
      </c>
      <c r="B184" s="99" t="s">
        <v>457</v>
      </c>
      <c r="C184" s="10" t="s">
        <v>502</v>
      </c>
      <c r="D184" s="64" t="s">
        <v>129</v>
      </c>
      <c r="E184" s="66" t="s">
        <v>130</v>
      </c>
      <c r="F184" s="65" t="s">
        <v>1309</v>
      </c>
      <c r="G184" s="37" t="s">
        <v>64</v>
      </c>
      <c r="H184" s="66" t="s">
        <v>26</v>
      </c>
      <c r="I184" s="13" t="s">
        <v>27</v>
      </c>
      <c r="J184" s="100">
        <v>2587493237</v>
      </c>
      <c r="K184" s="101">
        <v>2.5000000000000001E-2</v>
      </c>
      <c r="L184" s="21" t="s">
        <v>449</v>
      </c>
      <c r="M184" s="66" t="s">
        <v>450</v>
      </c>
      <c r="N184" s="21">
        <v>5.0000000000000001E-4</v>
      </c>
      <c r="O184" s="66" t="s">
        <v>65</v>
      </c>
      <c r="P184" s="66" t="s">
        <v>65</v>
      </c>
      <c r="Q184" s="53">
        <v>41609276</v>
      </c>
      <c r="R184" s="53">
        <v>36207842</v>
      </c>
      <c r="S184" s="100"/>
      <c r="T184" s="100"/>
      <c r="U184" s="100">
        <v>1294550</v>
      </c>
      <c r="V184" s="5">
        <v>2851157</v>
      </c>
      <c r="W184" s="5">
        <v>1255727</v>
      </c>
      <c r="X184" s="102"/>
      <c r="Y184" s="66"/>
      <c r="Z184" s="103">
        <v>0</v>
      </c>
      <c r="AA184" s="44">
        <f t="shared" si="30"/>
        <v>40353549</v>
      </c>
      <c r="AB184" s="45">
        <f t="shared" si="31"/>
        <v>0.89726536815882041</v>
      </c>
      <c r="AC184" s="45">
        <f t="shared" si="32"/>
        <v>3.208020191730844E-2</v>
      </c>
      <c r="AD184" s="45">
        <f t="shared" si="33"/>
        <v>1.3993405463729914E-2</v>
      </c>
      <c r="AE184" s="45">
        <f t="shared" si="34"/>
        <v>5.0031048641538921E-4</v>
      </c>
      <c r="AF184" s="46">
        <f t="shared" si="35"/>
        <v>1.5595615255322114E-2</v>
      </c>
    </row>
    <row r="185" spans="1:32" ht="13.5" customHeight="1" x14ac:dyDescent="0.25">
      <c r="A185" s="13" t="s">
        <v>458</v>
      </c>
      <c r="B185" s="99" t="s">
        <v>459</v>
      </c>
      <c r="C185" s="10" t="s">
        <v>502</v>
      </c>
      <c r="D185" s="64" t="s">
        <v>129</v>
      </c>
      <c r="E185" s="66" t="s">
        <v>130</v>
      </c>
      <c r="F185" s="65" t="s">
        <v>1309</v>
      </c>
      <c r="G185" s="1" t="s">
        <v>266</v>
      </c>
      <c r="H185" s="66" t="s">
        <v>41</v>
      </c>
      <c r="I185" s="13" t="s">
        <v>27</v>
      </c>
      <c r="J185" s="100">
        <v>6222008129</v>
      </c>
      <c r="K185" s="101">
        <v>2.5000000000000001E-2</v>
      </c>
      <c r="L185" s="21" t="s">
        <v>449</v>
      </c>
      <c r="M185" s="66" t="s">
        <v>450</v>
      </c>
      <c r="N185" s="21">
        <v>5.0000000000000001E-4</v>
      </c>
      <c r="O185" s="66" t="s">
        <v>65</v>
      </c>
      <c r="P185" s="66" t="s">
        <v>65</v>
      </c>
      <c r="Q185" s="53">
        <v>140786353</v>
      </c>
      <c r="R185" s="53">
        <v>87078228</v>
      </c>
      <c r="S185" s="100">
        <v>33729495</v>
      </c>
      <c r="T185" s="100"/>
      <c r="U185" s="100">
        <v>3111675</v>
      </c>
      <c r="V185" s="5">
        <v>5416866</v>
      </c>
      <c r="W185" s="5">
        <v>8421640</v>
      </c>
      <c r="X185" s="5">
        <v>3028449</v>
      </c>
      <c r="Y185" s="66"/>
      <c r="Z185" s="103">
        <v>1.6123532557460313E-3</v>
      </c>
      <c r="AA185" s="44">
        <f t="shared" si="30"/>
        <v>95606769</v>
      </c>
      <c r="AB185" s="45">
        <f t="shared" si="31"/>
        <v>0.91079563623784843</v>
      </c>
      <c r="AC185" s="45">
        <f t="shared" si="32"/>
        <v>3.254659719752688E-2</v>
      </c>
      <c r="AD185" s="45">
        <f t="shared" si="33"/>
        <v>1.3995196758766561E-2</v>
      </c>
      <c r="AE185" s="45">
        <f t="shared" si="34"/>
        <v>5.0010783262993067E-4</v>
      </c>
      <c r="AF185" s="46">
        <f t="shared" si="35"/>
        <v>1.6978255552528455E-2</v>
      </c>
    </row>
    <row r="186" spans="1:32" ht="13.5" customHeight="1" x14ac:dyDescent="0.25">
      <c r="A186" s="13" t="s">
        <v>460</v>
      </c>
      <c r="B186" s="99" t="s">
        <v>461</v>
      </c>
      <c r="C186" s="10" t="s">
        <v>502</v>
      </c>
      <c r="D186" s="64" t="s">
        <v>129</v>
      </c>
      <c r="E186" s="66" t="s">
        <v>130</v>
      </c>
      <c r="F186" s="65" t="s">
        <v>1309</v>
      </c>
      <c r="G186" s="1" t="s">
        <v>266</v>
      </c>
      <c r="H186" s="66" t="s">
        <v>41</v>
      </c>
      <c r="I186" s="13" t="s">
        <v>58</v>
      </c>
      <c r="J186" s="104">
        <v>1256318311</v>
      </c>
      <c r="K186" s="101">
        <v>2.5000000000000001E-2</v>
      </c>
      <c r="L186" s="21" t="s">
        <v>453</v>
      </c>
      <c r="M186" s="66" t="s">
        <v>450</v>
      </c>
      <c r="N186" s="21">
        <v>5.0000000000000001E-4</v>
      </c>
      <c r="O186" s="66" t="s">
        <v>65</v>
      </c>
      <c r="P186" s="66" t="s">
        <v>65</v>
      </c>
      <c r="Q186" s="53">
        <v>34723627</v>
      </c>
      <c r="R186" s="53">
        <v>17609051</v>
      </c>
      <c r="S186" s="100">
        <v>11222647</v>
      </c>
      <c r="T186" s="100"/>
      <c r="U186" s="100">
        <v>630494</v>
      </c>
      <c r="V186" s="5">
        <v>2977746</v>
      </c>
      <c r="W186" s="5">
        <v>1701208</v>
      </c>
      <c r="X186" s="5">
        <v>582481</v>
      </c>
      <c r="Y186" s="66"/>
      <c r="Z186" s="103">
        <v>1.6123532557460313E-3</v>
      </c>
      <c r="AA186" s="44">
        <f t="shared" si="30"/>
        <v>21217291</v>
      </c>
      <c r="AB186" s="45">
        <f t="shared" si="31"/>
        <v>0.82993870423891536</v>
      </c>
      <c r="AC186" s="45">
        <f t="shared" si="32"/>
        <v>2.9716046219095547E-2</v>
      </c>
      <c r="AD186" s="45">
        <f t="shared" si="33"/>
        <v>1.4016392856666721E-2</v>
      </c>
      <c r="AE186" s="45">
        <f t="shared" si="34"/>
        <v>5.0185848162806891E-4</v>
      </c>
      <c r="AF186" s="46">
        <f t="shared" si="35"/>
        <v>1.8500820783622415E-2</v>
      </c>
    </row>
    <row r="187" spans="1:32" ht="13.5" customHeight="1" x14ac:dyDescent="0.25">
      <c r="A187" s="13" t="s">
        <v>462</v>
      </c>
      <c r="B187" s="99" t="s">
        <v>463</v>
      </c>
      <c r="C187" s="10" t="s">
        <v>502</v>
      </c>
      <c r="D187" s="64" t="s">
        <v>129</v>
      </c>
      <c r="E187" s="66" t="s">
        <v>130</v>
      </c>
      <c r="F187" s="65" t="s">
        <v>1309</v>
      </c>
      <c r="G187" s="66" t="s">
        <v>25</v>
      </c>
      <c r="H187" s="66" t="s">
        <v>26</v>
      </c>
      <c r="I187" s="13" t="s">
        <v>27</v>
      </c>
      <c r="J187" s="100">
        <v>13211951608</v>
      </c>
      <c r="K187" s="101">
        <v>2.5000000000000001E-2</v>
      </c>
      <c r="L187" s="21">
        <v>0</v>
      </c>
      <c r="M187" s="66" t="s">
        <v>65</v>
      </c>
      <c r="N187" s="21">
        <v>8.0000000000000004E-4</v>
      </c>
      <c r="O187" s="66" t="s">
        <v>65</v>
      </c>
      <c r="P187" s="66" t="s">
        <v>65</v>
      </c>
      <c r="Q187" s="53">
        <v>228223689</v>
      </c>
      <c r="R187" s="53">
        <v>211505373</v>
      </c>
      <c r="S187" s="102"/>
      <c r="T187" s="100"/>
      <c r="U187" s="100">
        <v>10567019</v>
      </c>
      <c r="V187" s="5">
        <v>6124751</v>
      </c>
      <c r="W187" s="5">
        <v>26546</v>
      </c>
      <c r="X187" s="102"/>
      <c r="Y187" s="66"/>
      <c r="Z187" s="103">
        <v>0</v>
      </c>
      <c r="AA187" s="44">
        <f t="shared" si="30"/>
        <v>228197143</v>
      </c>
      <c r="AB187" s="45">
        <f t="shared" si="31"/>
        <v>0.92685372927740817</v>
      </c>
      <c r="AC187" s="45">
        <f t="shared" si="32"/>
        <v>4.63065350471982E-2</v>
      </c>
      <c r="AD187" s="45">
        <f t="shared" si="33"/>
        <v>1.6008639698008802E-2</v>
      </c>
      <c r="AE187" s="45">
        <f t="shared" si="34"/>
        <v>7.9980757677022818E-4</v>
      </c>
      <c r="AF187" s="46">
        <f t="shared" si="35"/>
        <v>1.7272023828926515E-2</v>
      </c>
    </row>
    <row r="188" spans="1:32" ht="13.5" customHeight="1" x14ac:dyDescent="0.25">
      <c r="A188" s="13" t="s">
        <v>464</v>
      </c>
      <c r="B188" s="99" t="s">
        <v>465</v>
      </c>
      <c r="C188" s="10" t="s">
        <v>502</v>
      </c>
      <c r="D188" s="64" t="s">
        <v>129</v>
      </c>
      <c r="E188" s="66" t="s">
        <v>130</v>
      </c>
      <c r="F188" s="65" t="s">
        <v>1309</v>
      </c>
      <c r="G188" s="66" t="s">
        <v>50</v>
      </c>
      <c r="H188" s="66" t="s">
        <v>41</v>
      </c>
      <c r="I188" s="13" t="s">
        <v>27</v>
      </c>
      <c r="J188" s="100">
        <v>1138936623</v>
      </c>
      <c r="K188" s="101">
        <v>2.5000000000000001E-2</v>
      </c>
      <c r="L188" s="21">
        <v>0</v>
      </c>
      <c r="M188" s="66" t="s">
        <v>65</v>
      </c>
      <c r="N188" s="21">
        <v>2E-3</v>
      </c>
      <c r="O188" s="66" t="s">
        <v>65</v>
      </c>
      <c r="P188" s="66" t="s">
        <v>65</v>
      </c>
      <c r="Q188" s="53">
        <v>32446829</v>
      </c>
      <c r="R188" s="53">
        <v>25053271</v>
      </c>
      <c r="S188" s="102"/>
      <c r="T188" s="100"/>
      <c r="U188" s="100">
        <v>2277390</v>
      </c>
      <c r="V188" s="5">
        <v>4001004</v>
      </c>
      <c r="W188" s="5">
        <v>1115164</v>
      </c>
      <c r="X188" s="102"/>
      <c r="Y188" s="66"/>
      <c r="Z188" s="103">
        <v>0</v>
      </c>
      <c r="AA188" s="44">
        <f t="shared" si="30"/>
        <v>31331665</v>
      </c>
      <c r="AB188" s="45">
        <f t="shared" si="31"/>
        <v>0.7996150539717567</v>
      </c>
      <c r="AC188" s="45">
        <f t="shared" si="32"/>
        <v>7.2686529745546555E-2</v>
      </c>
      <c r="AD188" s="45">
        <f t="shared" si="33"/>
        <v>2.1997072088180625E-2</v>
      </c>
      <c r="AE188" s="45">
        <f t="shared" si="34"/>
        <v>1.9995757042224815E-3</v>
      </c>
      <c r="AF188" s="46">
        <f t="shared" si="35"/>
        <v>2.7509577238346475E-2</v>
      </c>
    </row>
    <row r="189" spans="1:32" ht="13.5" customHeight="1" x14ac:dyDescent="0.25">
      <c r="A189" s="13" t="s">
        <v>466</v>
      </c>
      <c r="B189" s="99" t="s">
        <v>467</v>
      </c>
      <c r="C189" s="10" t="s">
        <v>502</v>
      </c>
      <c r="D189" s="64" t="s">
        <v>129</v>
      </c>
      <c r="E189" s="66" t="s">
        <v>130</v>
      </c>
      <c r="F189" s="65" t="s">
        <v>133</v>
      </c>
      <c r="G189" s="66" t="s">
        <v>50</v>
      </c>
      <c r="H189" s="66" t="s">
        <v>41</v>
      </c>
      <c r="I189" s="13" t="s">
        <v>27</v>
      </c>
      <c r="J189" s="100">
        <v>6506836993</v>
      </c>
      <c r="K189" s="101">
        <v>2.5000000000000001E-2</v>
      </c>
      <c r="L189" s="21">
        <v>0</v>
      </c>
      <c r="M189" s="66" t="s">
        <v>65</v>
      </c>
      <c r="N189" s="21">
        <v>1.5E-3</v>
      </c>
      <c r="O189" s="66" t="s">
        <v>65</v>
      </c>
      <c r="P189" s="66" t="s">
        <v>65</v>
      </c>
      <c r="Q189" s="53">
        <v>162716567</v>
      </c>
      <c r="R189" s="53">
        <v>143082997</v>
      </c>
      <c r="S189" s="102"/>
      <c r="T189" s="100"/>
      <c r="U189" s="100">
        <v>9761959</v>
      </c>
      <c r="V189" s="5">
        <v>5150561</v>
      </c>
      <c r="W189" s="5">
        <v>3266114</v>
      </c>
      <c r="X189" s="5">
        <v>1454936</v>
      </c>
      <c r="Y189" s="66"/>
      <c r="Z189" s="103">
        <v>4.1681461284523793E-4</v>
      </c>
      <c r="AA189" s="44">
        <f t="shared" si="30"/>
        <v>157995517</v>
      </c>
      <c r="AB189" s="45">
        <f t="shared" si="31"/>
        <v>0.9056142839799689</v>
      </c>
      <c r="AC189" s="45">
        <f t="shared" si="32"/>
        <v>6.1786303721516354E-2</v>
      </c>
      <c r="AD189" s="45">
        <f t="shared" si="33"/>
        <v>2.1989639075625757E-2</v>
      </c>
      <c r="AE189" s="45">
        <f t="shared" si="34"/>
        <v>1.5002618031620945E-3</v>
      </c>
      <c r="AF189" s="46">
        <f t="shared" si="35"/>
        <v>2.4698276891671377E-2</v>
      </c>
    </row>
    <row r="190" spans="1:32" ht="13.5" customHeight="1" x14ac:dyDescent="0.25">
      <c r="A190" s="13" t="s">
        <v>468</v>
      </c>
      <c r="B190" s="99" t="s">
        <v>469</v>
      </c>
      <c r="C190" s="10" t="s">
        <v>502</v>
      </c>
      <c r="D190" s="64" t="s">
        <v>129</v>
      </c>
      <c r="E190" s="66" t="s">
        <v>130</v>
      </c>
      <c r="F190" s="65" t="s">
        <v>1366</v>
      </c>
      <c r="G190" s="66" t="s">
        <v>50</v>
      </c>
      <c r="H190" s="66" t="s">
        <v>26</v>
      </c>
      <c r="I190" s="13" t="s">
        <v>27</v>
      </c>
      <c r="J190" s="100">
        <v>1766643148</v>
      </c>
      <c r="K190" s="101">
        <v>2.5000000000000001E-2</v>
      </c>
      <c r="L190" s="21">
        <v>0</v>
      </c>
      <c r="M190" s="66" t="s">
        <v>65</v>
      </c>
      <c r="N190" s="21">
        <v>2E-3</v>
      </c>
      <c r="O190" s="66" t="s">
        <v>65</v>
      </c>
      <c r="P190" s="66" t="s">
        <v>65</v>
      </c>
      <c r="Q190" s="53">
        <v>48065232</v>
      </c>
      <c r="R190" s="53">
        <v>38905716</v>
      </c>
      <c r="S190" s="102"/>
      <c r="T190" s="100"/>
      <c r="U190" s="100">
        <v>3528520</v>
      </c>
      <c r="V190" s="5">
        <v>2695498</v>
      </c>
      <c r="W190" s="5">
        <v>2935498</v>
      </c>
      <c r="X190" s="5"/>
      <c r="Y190" s="66"/>
      <c r="Z190" s="103">
        <v>0</v>
      </c>
      <c r="AA190" s="44">
        <f t="shared" si="30"/>
        <v>45129734</v>
      </c>
      <c r="AB190" s="45">
        <f t="shared" si="31"/>
        <v>0.86208609162198913</v>
      </c>
      <c r="AC190" s="45">
        <f t="shared" si="32"/>
        <v>7.8186146632284598E-2</v>
      </c>
      <c r="AD190" s="45">
        <f t="shared" si="33"/>
        <v>2.2022396568341939E-2</v>
      </c>
      <c r="AE190" s="45">
        <f t="shared" si="34"/>
        <v>1.9973020606875837E-3</v>
      </c>
      <c r="AF190" s="46">
        <f t="shared" si="35"/>
        <v>2.5545472525728211E-2</v>
      </c>
    </row>
    <row r="191" spans="1:32" ht="13.5" customHeight="1" x14ac:dyDescent="0.25">
      <c r="A191" s="13" t="s">
        <v>470</v>
      </c>
      <c r="B191" s="99" t="s">
        <v>471</v>
      </c>
      <c r="C191" s="10" t="s">
        <v>502</v>
      </c>
      <c r="D191" s="64" t="s">
        <v>129</v>
      </c>
      <c r="E191" s="66" t="s">
        <v>130</v>
      </c>
      <c r="F191" s="65" t="s">
        <v>133</v>
      </c>
      <c r="G191" s="66" t="s">
        <v>50</v>
      </c>
      <c r="H191" s="66" t="s">
        <v>41</v>
      </c>
      <c r="I191" s="13" t="s">
        <v>27</v>
      </c>
      <c r="J191" s="100">
        <v>1412075736</v>
      </c>
      <c r="K191" s="101">
        <v>2.5000000000000001E-2</v>
      </c>
      <c r="L191" s="21">
        <v>0</v>
      </c>
      <c r="M191" s="66" t="s">
        <v>65</v>
      </c>
      <c r="N191" s="21">
        <v>8.0000000000000004E-4</v>
      </c>
      <c r="O191" s="66" t="s">
        <v>65</v>
      </c>
      <c r="P191" s="66" t="s">
        <v>65</v>
      </c>
      <c r="Q191" s="53">
        <v>35216765</v>
      </c>
      <c r="R191" s="53">
        <v>31076224</v>
      </c>
      <c r="S191" s="102"/>
      <c r="T191" s="100"/>
      <c r="U191" s="100">
        <v>1130102</v>
      </c>
      <c r="V191" s="5">
        <v>2424275</v>
      </c>
      <c r="W191" s="5">
        <v>302222</v>
      </c>
      <c r="X191" s="5">
        <v>283942</v>
      </c>
      <c r="Y191" s="66"/>
      <c r="Z191" s="103">
        <v>2.225171826793648E-3</v>
      </c>
      <c r="AA191" s="44">
        <f t="shared" si="30"/>
        <v>34630601</v>
      </c>
      <c r="AB191" s="45">
        <f t="shared" si="31"/>
        <v>0.89736311535569369</v>
      </c>
      <c r="AC191" s="45">
        <f t="shared" si="32"/>
        <v>3.2633046131656795E-2</v>
      </c>
      <c r="AD191" s="45">
        <f t="shared" si="33"/>
        <v>2.2007476800097073E-2</v>
      </c>
      <c r="AE191" s="45">
        <f t="shared" si="34"/>
        <v>8.0031259739739627E-4</v>
      </c>
      <c r="AF191" s="46">
        <f t="shared" si="35"/>
        <v>2.6749777778949178E-2</v>
      </c>
    </row>
    <row r="192" spans="1:32" ht="13.5" customHeight="1" x14ac:dyDescent="0.25">
      <c r="A192" s="13" t="s">
        <v>472</v>
      </c>
      <c r="B192" s="99" t="s">
        <v>473</v>
      </c>
      <c r="C192" s="10" t="s">
        <v>502</v>
      </c>
      <c r="D192" s="64" t="s">
        <v>129</v>
      </c>
      <c r="E192" s="66" t="s">
        <v>130</v>
      </c>
      <c r="F192" s="65" t="s">
        <v>133</v>
      </c>
      <c r="G192" s="66" t="s">
        <v>813</v>
      </c>
      <c r="H192" s="66" t="s">
        <v>41</v>
      </c>
      <c r="I192" s="13" t="s">
        <v>27</v>
      </c>
      <c r="J192" s="100">
        <v>2099132295</v>
      </c>
      <c r="K192" s="101">
        <v>2.5000000000000001E-2</v>
      </c>
      <c r="L192" s="21">
        <v>0</v>
      </c>
      <c r="M192" s="66" t="s">
        <v>65</v>
      </c>
      <c r="N192" s="21">
        <v>8.0000000000000004E-4</v>
      </c>
      <c r="O192" s="66" t="s">
        <v>65</v>
      </c>
      <c r="P192" s="66" t="s">
        <v>65</v>
      </c>
      <c r="Q192" s="53">
        <v>54374582</v>
      </c>
      <c r="R192" s="53">
        <v>46209980</v>
      </c>
      <c r="S192" s="102"/>
      <c r="T192" s="100"/>
      <c r="U192" s="100">
        <v>1678318</v>
      </c>
      <c r="V192" s="5">
        <v>2862384</v>
      </c>
      <c r="W192" s="5">
        <v>2068540</v>
      </c>
      <c r="X192" s="5">
        <v>1555360</v>
      </c>
      <c r="Y192" s="66"/>
      <c r="Z192" s="103">
        <v>5.8562557008333327E-3</v>
      </c>
      <c r="AA192" s="44">
        <f t="shared" si="30"/>
        <v>50750682</v>
      </c>
      <c r="AB192" s="45">
        <f t="shared" si="31"/>
        <v>0.9105292417548202</v>
      </c>
      <c r="AC192" s="45">
        <f t="shared" si="32"/>
        <v>3.3069861011917043E-2</v>
      </c>
      <c r="AD192" s="45">
        <f t="shared" si="33"/>
        <v>2.201384834584711E-2</v>
      </c>
      <c r="AE192" s="45">
        <f t="shared" si="34"/>
        <v>7.9952940745928549E-4</v>
      </c>
      <c r="AF192" s="46">
        <f t="shared" si="35"/>
        <v>3.0033236885337475E-2</v>
      </c>
    </row>
    <row r="193" spans="1:32" ht="13.5" customHeight="1" x14ac:dyDescent="0.25">
      <c r="A193" s="13" t="s">
        <v>474</v>
      </c>
      <c r="B193" s="99" t="s">
        <v>475</v>
      </c>
      <c r="C193" s="10" t="s">
        <v>502</v>
      </c>
      <c r="D193" s="64" t="s">
        <v>129</v>
      </c>
      <c r="E193" s="66" t="s">
        <v>949</v>
      </c>
      <c r="F193" s="55" t="s">
        <v>131</v>
      </c>
      <c r="G193" s="1" t="s">
        <v>205</v>
      </c>
      <c r="H193" s="66" t="s">
        <v>41</v>
      </c>
      <c r="I193" s="13" t="s">
        <v>27</v>
      </c>
      <c r="J193" s="100">
        <v>5873000278</v>
      </c>
      <c r="K193" s="101">
        <v>0.05</v>
      </c>
      <c r="L193" s="21">
        <v>0</v>
      </c>
      <c r="M193" s="66" t="s">
        <v>65</v>
      </c>
      <c r="N193" s="21">
        <v>5.0000000000000001E-4</v>
      </c>
      <c r="O193" s="66" t="s">
        <v>65</v>
      </c>
      <c r="P193" s="66" t="s">
        <v>65</v>
      </c>
      <c r="Q193" s="53">
        <v>105990053</v>
      </c>
      <c r="R193" s="53">
        <v>99865869</v>
      </c>
      <c r="S193" s="102"/>
      <c r="T193" s="100"/>
      <c r="U193" s="100">
        <v>2938010</v>
      </c>
      <c r="V193" s="5">
        <v>3168020</v>
      </c>
      <c r="W193" s="5">
        <v>18154</v>
      </c>
      <c r="X193" s="102"/>
      <c r="Y193" s="66"/>
      <c r="Z193" s="103">
        <v>0</v>
      </c>
      <c r="AA193" s="44">
        <f t="shared" si="30"/>
        <v>105971899</v>
      </c>
      <c r="AB193" s="45">
        <f t="shared" si="31"/>
        <v>0.94238066829395972</v>
      </c>
      <c r="AC193" s="45">
        <f t="shared" si="32"/>
        <v>2.7724425321471308E-2</v>
      </c>
      <c r="AD193" s="45">
        <f t="shared" si="33"/>
        <v>1.7004233657895971E-2</v>
      </c>
      <c r="AE193" s="45">
        <f t="shared" si="34"/>
        <v>5.0025708512319608E-4</v>
      </c>
      <c r="AF193" s="46">
        <f t="shared" si="35"/>
        <v>1.804391179700196E-2</v>
      </c>
    </row>
    <row r="194" spans="1:32" ht="13.5" customHeight="1" x14ac:dyDescent="0.25">
      <c r="A194" s="13" t="s">
        <v>476</v>
      </c>
      <c r="B194" s="99" t="s">
        <v>477</v>
      </c>
      <c r="C194" s="10" t="s">
        <v>502</v>
      </c>
      <c r="D194" s="64" t="s">
        <v>129</v>
      </c>
      <c r="E194" s="66" t="s">
        <v>949</v>
      </c>
      <c r="F194" s="55" t="s">
        <v>131</v>
      </c>
      <c r="G194" s="1" t="s">
        <v>205</v>
      </c>
      <c r="H194" s="66" t="s">
        <v>41</v>
      </c>
      <c r="I194" s="13" t="s">
        <v>27</v>
      </c>
      <c r="J194" s="100">
        <v>6693489552</v>
      </c>
      <c r="K194" s="101">
        <v>0.05</v>
      </c>
      <c r="L194" s="21">
        <v>0</v>
      </c>
      <c r="M194" s="66" t="s">
        <v>65</v>
      </c>
      <c r="N194" s="21">
        <v>5.0000000000000001E-4</v>
      </c>
      <c r="O194" s="66" t="s">
        <v>65</v>
      </c>
      <c r="P194" s="66" t="s">
        <v>65</v>
      </c>
      <c r="Q194" s="53">
        <v>19166814</v>
      </c>
      <c r="R194" s="53">
        <v>12430863</v>
      </c>
      <c r="S194" s="102"/>
      <c r="T194" s="100"/>
      <c r="U194" s="100">
        <v>3346568</v>
      </c>
      <c r="V194" s="5">
        <v>3371364</v>
      </c>
      <c r="W194" s="5">
        <v>18019</v>
      </c>
      <c r="X194" s="102"/>
      <c r="Y194" s="66"/>
      <c r="Z194" s="103">
        <v>0</v>
      </c>
      <c r="AA194" s="44">
        <f t="shared" si="30"/>
        <v>19148795</v>
      </c>
      <c r="AB194" s="45">
        <f t="shared" si="31"/>
        <v>0.64917207584080361</v>
      </c>
      <c r="AC194" s="45">
        <f t="shared" si="32"/>
        <v>0.17476650619529846</v>
      </c>
      <c r="AD194" s="45">
        <f t="shared" si="33"/>
        <v>1.8571573023947853E-3</v>
      </c>
      <c r="AE194" s="45">
        <f t="shared" si="34"/>
        <v>4.9997358985942586E-4</v>
      </c>
      <c r="AF194" s="46">
        <f t="shared" si="35"/>
        <v>2.8608089773260919E-3</v>
      </c>
    </row>
    <row r="195" spans="1:32" ht="13.5" customHeight="1" x14ac:dyDescent="0.25">
      <c r="A195" s="13" t="s">
        <v>478</v>
      </c>
      <c r="B195" s="99" t="s">
        <v>479</v>
      </c>
      <c r="C195" s="10" t="s">
        <v>502</v>
      </c>
      <c r="D195" s="64" t="s">
        <v>129</v>
      </c>
      <c r="E195" s="66" t="s">
        <v>949</v>
      </c>
      <c r="F195" s="55" t="s">
        <v>131</v>
      </c>
      <c r="G195" s="1" t="s">
        <v>205</v>
      </c>
      <c r="H195" s="66" t="s">
        <v>41</v>
      </c>
      <c r="I195" s="13" t="s">
        <v>27</v>
      </c>
      <c r="J195" s="100">
        <v>9398918259</v>
      </c>
      <c r="K195" s="101">
        <v>0.05</v>
      </c>
      <c r="L195" s="21">
        <v>0</v>
      </c>
      <c r="M195" s="66" t="s">
        <v>65</v>
      </c>
      <c r="N195" s="21">
        <v>5.0000000000000001E-4</v>
      </c>
      <c r="O195" s="66" t="s">
        <v>65</v>
      </c>
      <c r="P195" s="66" t="s">
        <v>65</v>
      </c>
      <c r="Q195" s="53">
        <v>177949982</v>
      </c>
      <c r="R195" s="53">
        <v>169197333</v>
      </c>
      <c r="S195" s="102"/>
      <c r="T195" s="100"/>
      <c r="U195" s="100">
        <v>4700952</v>
      </c>
      <c r="V195" s="5">
        <v>4032786</v>
      </c>
      <c r="W195" s="5">
        <v>18911</v>
      </c>
      <c r="X195" s="102"/>
      <c r="Y195" s="66"/>
      <c r="Z195" s="103">
        <v>0</v>
      </c>
      <c r="AA195" s="44">
        <f t="shared" si="30"/>
        <v>177931071</v>
      </c>
      <c r="AB195" s="45">
        <f t="shared" si="31"/>
        <v>0.95091504844592323</v>
      </c>
      <c r="AC195" s="45">
        <f t="shared" si="32"/>
        <v>2.642007364750814E-2</v>
      </c>
      <c r="AD195" s="45">
        <f t="shared" si="33"/>
        <v>1.8001787901281503E-2</v>
      </c>
      <c r="AE195" s="45">
        <f t="shared" si="34"/>
        <v>5.0015883428910243E-4</v>
      </c>
      <c r="AF195" s="46">
        <f t="shared" si="35"/>
        <v>1.8931015899581939E-2</v>
      </c>
    </row>
    <row r="196" spans="1:32" ht="13.5" customHeight="1" x14ac:dyDescent="0.25">
      <c r="A196" s="13" t="s">
        <v>480</v>
      </c>
      <c r="B196" s="99" t="s">
        <v>481</v>
      </c>
      <c r="C196" s="10" t="s">
        <v>502</v>
      </c>
      <c r="D196" s="64" t="s">
        <v>129</v>
      </c>
      <c r="E196" s="66" t="s">
        <v>949</v>
      </c>
      <c r="F196" s="55" t="s">
        <v>131</v>
      </c>
      <c r="G196" s="1" t="s">
        <v>205</v>
      </c>
      <c r="H196" s="66" t="s">
        <v>41</v>
      </c>
      <c r="I196" s="13" t="s">
        <v>58</v>
      </c>
      <c r="J196" s="104">
        <v>3623827989</v>
      </c>
      <c r="K196" s="101">
        <v>0.05</v>
      </c>
      <c r="L196" s="21">
        <v>0</v>
      </c>
      <c r="M196" s="66" t="s">
        <v>65</v>
      </c>
      <c r="N196" s="21">
        <v>5.0000000000000001E-4</v>
      </c>
      <c r="O196" s="66" t="s">
        <v>65</v>
      </c>
      <c r="P196" s="66" t="s">
        <v>65</v>
      </c>
      <c r="Q196" s="53">
        <v>28837018</v>
      </c>
      <c r="R196" s="53">
        <v>24239380</v>
      </c>
      <c r="S196" s="102"/>
      <c r="T196" s="100"/>
      <c r="U196" s="100">
        <v>1818901</v>
      </c>
      <c r="V196" s="5">
        <v>2754562</v>
      </c>
      <c r="W196" s="5">
        <v>24175</v>
      </c>
      <c r="X196" s="102"/>
      <c r="Y196" s="66"/>
      <c r="Z196" s="103">
        <v>0</v>
      </c>
      <c r="AA196" s="44">
        <f t="shared" si="30"/>
        <v>28812843</v>
      </c>
      <c r="AB196" s="45">
        <f t="shared" si="31"/>
        <v>0.84126998505492845</v>
      </c>
      <c r="AC196" s="45">
        <f t="shared" si="32"/>
        <v>6.3128133520180568E-2</v>
      </c>
      <c r="AD196" s="45">
        <f t="shared" si="33"/>
        <v>6.6888881242646641E-3</v>
      </c>
      <c r="AE196" s="45">
        <f t="shared" si="34"/>
        <v>5.0192807316495392E-4</v>
      </c>
      <c r="AF196" s="46">
        <f t="shared" si="35"/>
        <v>7.9509411284035426E-3</v>
      </c>
    </row>
    <row r="197" spans="1:32" ht="13.5" customHeight="1" x14ac:dyDescent="0.25">
      <c r="A197" s="13" t="s">
        <v>482</v>
      </c>
      <c r="B197" s="99" t="s">
        <v>483</v>
      </c>
      <c r="C197" s="10" t="s">
        <v>502</v>
      </c>
      <c r="D197" s="64" t="s">
        <v>129</v>
      </c>
      <c r="E197" s="66" t="s">
        <v>949</v>
      </c>
      <c r="F197" s="55" t="s">
        <v>131</v>
      </c>
      <c r="G197" s="1" t="s">
        <v>205</v>
      </c>
      <c r="H197" s="66" t="s">
        <v>41</v>
      </c>
      <c r="I197" s="13" t="s">
        <v>27</v>
      </c>
      <c r="J197" s="100">
        <v>6491473571</v>
      </c>
      <c r="K197" s="101">
        <v>0.05</v>
      </c>
      <c r="L197" s="21">
        <v>0</v>
      </c>
      <c r="M197" s="66" t="s">
        <v>65</v>
      </c>
      <c r="N197" s="21">
        <v>5.0000000000000001E-4</v>
      </c>
      <c r="O197" s="66" t="s">
        <v>65</v>
      </c>
      <c r="P197" s="66" t="s">
        <v>65</v>
      </c>
      <c r="Q197" s="53">
        <v>87742776</v>
      </c>
      <c r="R197" s="53">
        <v>81146999</v>
      </c>
      <c r="S197" s="102"/>
      <c r="T197" s="100"/>
      <c r="U197" s="100">
        <v>3245902</v>
      </c>
      <c r="V197" s="5">
        <v>3331718</v>
      </c>
      <c r="W197" s="5">
        <v>18157</v>
      </c>
      <c r="X197" s="102"/>
      <c r="Y197" s="66"/>
      <c r="Z197" s="103">
        <v>0</v>
      </c>
      <c r="AA197" s="44">
        <f t="shared" si="30"/>
        <v>87724619</v>
      </c>
      <c r="AB197" s="45">
        <f t="shared" si="31"/>
        <v>0.925019680051275</v>
      </c>
      <c r="AC197" s="45">
        <f t="shared" si="32"/>
        <v>3.7001038442811593E-2</v>
      </c>
      <c r="AD197" s="45">
        <f t="shared" si="33"/>
        <v>1.2500551394450096E-2</v>
      </c>
      <c r="AE197" s="45">
        <f t="shared" si="34"/>
        <v>5.0002545100094652E-4</v>
      </c>
      <c r="AF197" s="46">
        <f t="shared" si="35"/>
        <v>1.3513822099176502E-2</v>
      </c>
    </row>
    <row r="198" spans="1:32" ht="13.5" customHeight="1" x14ac:dyDescent="0.25">
      <c r="A198" s="13" t="s">
        <v>484</v>
      </c>
      <c r="B198" s="99" t="s">
        <v>485</v>
      </c>
      <c r="C198" s="10" t="s">
        <v>502</v>
      </c>
      <c r="D198" s="64" t="s">
        <v>129</v>
      </c>
      <c r="E198" s="66" t="s">
        <v>949</v>
      </c>
      <c r="F198" s="55" t="s">
        <v>131</v>
      </c>
      <c r="G198" s="1" t="s">
        <v>205</v>
      </c>
      <c r="H198" s="66" t="s">
        <v>41</v>
      </c>
      <c r="I198" s="13" t="s">
        <v>58</v>
      </c>
      <c r="J198" s="104">
        <v>7238959638</v>
      </c>
      <c r="K198" s="101">
        <v>0.05</v>
      </c>
      <c r="L198" s="21">
        <v>0</v>
      </c>
      <c r="M198" s="66" t="s">
        <v>65</v>
      </c>
      <c r="N198" s="21">
        <v>5.0000000000000001E-4</v>
      </c>
      <c r="O198" s="66" t="s">
        <v>65</v>
      </c>
      <c r="P198" s="66" t="s">
        <v>65</v>
      </c>
      <c r="Q198" s="53">
        <v>47321651</v>
      </c>
      <c r="R198" s="53">
        <v>39862873</v>
      </c>
      <c r="S198" s="102"/>
      <c r="T198" s="100"/>
      <c r="U198" s="100">
        <v>3632921</v>
      </c>
      <c r="V198" s="5">
        <v>3801677</v>
      </c>
      <c r="W198" s="5">
        <v>24180</v>
      </c>
      <c r="X198" s="102"/>
      <c r="Y198" s="66"/>
      <c r="Z198" s="103">
        <v>0</v>
      </c>
      <c r="AA198" s="44">
        <f t="shared" si="30"/>
        <v>47297471</v>
      </c>
      <c r="AB198" s="45">
        <f t="shared" si="31"/>
        <v>0.8428119338558292</v>
      </c>
      <c r="AC198" s="45">
        <f t="shared" si="32"/>
        <v>7.6810047623899383E-2</v>
      </c>
      <c r="AD198" s="45">
        <f t="shared" si="33"/>
        <v>5.5067129799626045E-3</v>
      </c>
      <c r="AE198" s="45">
        <f t="shared" si="34"/>
        <v>5.0185678352583185E-4</v>
      </c>
      <c r="AF198" s="46">
        <f t="shared" si="35"/>
        <v>6.53373873667121E-3</v>
      </c>
    </row>
    <row r="199" spans="1:32" ht="13.5" customHeight="1" x14ac:dyDescent="0.25">
      <c r="A199" s="13" t="s">
        <v>486</v>
      </c>
      <c r="B199" s="99" t="s">
        <v>487</v>
      </c>
      <c r="C199" s="10" t="s">
        <v>502</v>
      </c>
      <c r="D199" s="64" t="s">
        <v>129</v>
      </c>
      <c r="E199" s="66" t="s">
        <v>949</v>
      </c>
      <c r="F199" s="55" t="s">
        <v>131</v>
      </c>
      <c r="G199" s="1" t="s">
        <v>205</v>
      </c>
      <c r="H199" s="66" t="s">
        <v>41</v>
      </c>
      <c r="I199" s="13" t="s">
        <v>27</v>
      </c>
      <c r="J199" s="100">
        <v>8704691270</v>
      </c>
      <c r="K199" s="101">
        <v>0.05</v>
      </c>
      <c r="L199" s="21">
        <v>0</v>
      </c>
      <c r="M199" s="66" t="s">
        <v>65</v>
      </c>
      <c r="N199" s="21">
        <v>5.0000000000000001E-4</v>
      </c>
      <c r="O199" s="66" t="s">
        <v>65</v>
      </c>
      <c r="P199" s="66" t="s">
        <v>65</v>
      </c>
      <c r="Q199" s="53">
        <v>138851886</v>
      </c>
      <c r="R199" s="53">
        <v>130579558</v>
      </c>
      <c r="S199" s="102"/>
      <c r="T199" s="100"/>
      <c r="U199" s="100">
        <v>4352401</v>
      </c>
      <c r="V199" s="5">
        <v>3901940</v>
      </c>
      <c r="W199" s="5">
        <v>17987</v>
      </c>
      <c r="X199" s="102"/>
      <c r="Y199" s="66"/>
      <c r="Z199" s="103">
        <v>0</v>
      </c>
      <c r="AA199" s="44">
        <f t="shared" si="30"/>
        <v>138833899</v>
      </c>
      <c r="AB199" s="45">
        <f t="shared" si="31"/>
        <v>0.94054520502950079</v>
      </c>
      <c r="AC199" s="45">
        <f t="shared" si="32"/>
        <v>3.1349699398703773E-2</v>
      </c>
      <c r="AD199" s="45">
        <f t="shared" si="33"/>
        <v>1.5001055631924784E-2</v>
      </c>
      <c r="AE199" s="45">
        <f t="shared" si="34"/>
        <v>5.0000636036342735E-4</v>
      </c>
      <c r="AF199" s="46">
        <f t="shared" si="35"/>
        <v>1.5949319130763383E-2</v>
      </c>
    </row>
    <row r="200" spans="1:32" ht="13.5" customHeight="1" x14ac:dyDescent="0.25">
      <c r="A200" s="13" t="s">
        <v>488</v>
      </c>
      <c r="B200" s="99" t="s">
        <v>489</v>
      </c>
      <c r="C200" s="10" t="s">
        <v>502</v>
      </c>
      <c r="D200" s="64" t="s">
        <v>129</v>
      </c>
      <c r="E200" s="66" t="s">
        <v>949</v>
      </c>
      <c r="F200" s="55" t="s">
        <v>131</v>
      </c>
      <c r="G200" s="1" t="s">
        <v>205</v>
      </c>
      <c r="H200" s="66" t="s">
        <v>41</v>
      </c>
      <c r="I200" s="13" t="s">
        <v>27</v>
      </c>
      <c r="J200" s="100">
        <v>3629335585</v>
      </c>
      <c r="K200" s="101">
        <v>0.05</v>
      </c>
      <c r="L200" s="21">
        <v>0</v>
      </c>
      <c r="M200" s="66" t="s">
        <v>65</v>
      </c>
      <c r="N200" s="21">
        <v>5.0000000000000001E-4</v>
      </c>
      <c r="O200" s="66" t="s">
        <v>65</v>
      </c>
      <c r="P200" s="66" t="s">
        <v>65</v>
      </c>
      <c r="Q200" s="53">
        <v>84281634</v>
      </c>
      <c r="R200" s="53">
        <v>79853931</v>
      </c>
      <c r="S200" s="102"/>
      <c r="T200" s="100"/>
      <c r="U200" s="100">
        <v>1814822</v>
      </c>
      <c r="V200" s="5">
        <v>2594817</v>
      </c>
      <c r="W200" s="5">
        <v>18064</v>
      </c>
      <c r="X200" s="102"/>
      <c r="Y200" s="66"/>
      <c r="Z200" s="103">
        <v>0</v>
      </c>
      <c r="AA200" s="44">
        <f t="shared" si="30"/>
        <v>84263570</v>
      </c>
      <c r="AB200" s="45">
        <f t="shared" si="31"/>
        <v>0.94766850015967752</v>
      </c>
      <c r="AC200" s="45">
        <f t="shared" si="32"/>
        <v>2.1537444948036263E-2</v>
      </c>
      <c r="AD200" s="45">
        <f t="shared" si="33"/>
        <v>2.2002355287848094E-2</v>
      </c>
      <c r="AE200" s="45">
        <f t="shared" si="34"/>
        <v>5.0004248918194205E-4</v>
      </c>
      <c r="AF200" s="46">
        <f t="shared" si="35"/>
        <v>2.3217354258520572E-2</v>
      </c>
    </row>
    <row r="201" spans="1:32" ht="13.5" customHeight="1" x14ac:dyDescent="0.25">
      <c r="A201" s="13" t="s">
        <v>490</v>
      </c>
      <c r="B201" s="99" t="s">
        <v>491</v>
      </c>
      <c r="C201" s="10" t="s">
        <v>502</v>
      </c>
      <c r="D201" s="64" t="s">
        <v>129</v>
      </c>
      <c r="E201" s="66" t="s">
        <v>949</v>
      </c>
      <c r="F201" s="55" t="s">
        <v>131</v>
      </c>
      <c r="G201" s="1" t="s">
        <v>205</v>
      </c>
      <c r="H201" s="66" t="s">
        <v>41</v>
      </c>
      <c r="I201" s="13" t="s">
        <v>58</v>
      </c>
      <c r="J201" s="104">
        <v>2909869709</v>
      </c>
      <c r="K201" s="101">
        <v>0.05</v>
      </c>
      <c r="L201" s="21">
        <v>0</v>
      </c>
      <c r="M201" s="66" t="s">
        <v>65</v>
      </c>
      <c r="N201" s="21">
        <v>5.0000000000000001E-4</v>
      </c>
      <c r="O201" s="66" t="s">
        <v>65</v>
      </c>
      <c r="P201" s="66" t="s">
        <v>65</v>
      </c>
      <c r="Q201" s="53">
        <v>33179467</v>
      </c>
      <c r="R201" s="53">
        <v>29134416</v>
      </c>
      <c r="S201" s="102"/>
      <c r="T201" s="100"/>
      <c r="U201" s="100">
        <v>1460209</v>
      </c>
      <c r="V201" s="5">
        <v>2565130</v>
      </c>
      <c r="W201" s="5">
        <v>19712</v>
      </c>
      <c r="X201" s="102"/>
      <c r="Y201" s="66"/>
      <c r="Z201" s="103">
        <v>0</v>
      </c>
      <c r="AA201" s="44">
        <f t="shared" si="30"/>
        <v>33159755</v>
      </c>
      <c r="AB201" s="45">
        <f t="shared" si="31"/>
        <v>0.87860769779511338</v>
      </c>
      <c r="AC201" s="45">
        <f t="shared" si="32"/>
        <v>4.4035578670590297E-2</v>
      </c>
      <c r="AD201" s="45">
        <f t="shared" si="33"/>
        <v>1.0012275089118087E-2</v>
      </c>
      <c r="AE201" s="45">
        <f t="shared" si="34"/>
        <v>5.0181250228616332E-4</v>
      </c>
      <c r="AF201" s="46">
        <f t="shared" si="35"/>
        <v>1.1395615033016587E-2</v>
      </c>
    </row>
    <row r="202" spans="1:32" ht="13.5" customHeight="1" x14ac:dyDescent="0.25">
      <c r="A202" s="13" t="s">
        <v>492</v>
      </c>
      <c r="B202" s="99" t="s">
        <v>493</v>
      </c>
      <c r="C202" s="10" t="s">
        <v>502</v>
      </c>
      <c r="D202" s="64" t="s">
        <v>129</v>
      </c>
      <c r="E202" s="66" t="s">
        <v>949</v>
      </c>
      <c r="F202" s="55" t="s">
        <v>131</v>
      </c>
      <c r="G202" s="66" t="s">
        <v>89</v>
      </c>
      <c r="H202" s="66" t="s">
        <v>41</v>
      </c>
      <c r="I202" s="13" t="s">
        <v>27</v>
      </c>
      <c r="J202" s="100">
        <v>3531384128</v>
      </c>
      <c r="K202" s="101">
        <v>0.05</v>
      </c>
      <c r="L202" s="21">
        <v>0</v>
      </c>
      <c r="M202" s="66" t="s">
        <v>65</v>
      </c>
      <c r="N202" s="21">
        <v>5.0000000000000001E-4</v>
      </c>
      <c r="O202" s="66" t="s">
        <v>65</v>
      </c>
      <c r="P202" s="66" t="s">
        <v>65</v>
      </c>
      <c r="Q202" s="53">
        <v>89134905</v>
      </c>
      <c r="R202" s="53">
        <v>84765530</v>
      </c>
      <c r="S202" s="102"/>
      <c r="T202" s="100"/>
      <c r="U202" s="100">
        <v>1765979</v>
      </c>
      <c r="V202" s="5">
        <v>2585354</v>
      </c>
      <c r="W202" s="5">
        <v>18042</v>
      </c>
      <c r="X202" s="102"/>
      <c r="Y202" s="66"/>
      <c r="Z202" s="103">
        <v>0</v>
      </c>
      <c r="AA202" s="44">
        <f t="shared" si="30"/>
        <v>89116863</v>
      </c>
      <c r="AB202" s="45">
        <f t="shared" si="31"/>
        <v>0.95117273147283021</v>
      </c>
      <c r="AC202" s="45">
        <f t="shared" si="32"/>
        <v>1.9816440352035281E-2</v>
      </c>
      <c r="AD202" s="45">
        <f t="shared" si="33"/>
        <v>2.4003486148080688E-2</v>
      </c>
      <c r="AE202" s="45">
        <f t="shared" si="34"/>
        <v>5.0008125312613972E-4</v>
      </c>
      <c r="AF202" s="46">
        <f t="shared" si="35"/>
        <v>2.5235675239462366E-2</v>
      </c>
    </row>
    <row r="203" spans="1:32" ht="13.5" customHeight="1" x14ac:dyDescent="0.25">
      <c r="A203" s="13" t="s">
        <v>494</v>
      </c>
      <c r="B203" s="99" t="s">
        <v>495</v>
      </c>
      <c r="C203" s="10" t="s">
        <v>502</v>
      </c>
      <c r="D203" s="64" t="s">
        <v>129</v>
      </c>
      <c r="E203" s="66" t="s">
        <v>949</v>
      </c>
      <c r="F203" s="55" t="s">
        <v>131</v>
      </c>
      <c r="G203" s="66" t="s">
        <v>89</v>
      </c>
      <c r="H203" s="66" t="s">
        <v>41</v>
      </c>
      <c r="I203" s="13" t="s">
        <v>58</v>
      </c>
      <c r="J203" s="104">
        <v>908769637</v>
      </c>
      <c r="K203" s="101">
        <v>0.05</v>
      </c>
      <c r="L203" s="21">
        <v>0</v>
      </c>
      <c r="M203" s="66" t="s">
        <v>65</v>
      </c>
      <c r="N203" s="21">
        <v>5.0000000000000001E-4</v>
      </c>
      <c r="O203" s="66" t="s">
        <v>65</v>
      </c>
      <c r="P203" s="66" t="s">
        <v>65</v>
      </c>
      <c r="Q203" s="53">
        <v>15239511</v>
      </c>
      <c r="R203" s="53">
        <v>12738732</v>
      </c>
      <c r="S203" s="102"/>
      <c r="T203" s="100"/>
      <c r="U203" s="100">
        <v>456008</v>
      </c>
      <c r="V203" s="5">
        <v>2025020</v>
      </c>
      <c r="W203" s="5">
        <v>19751</v>
      </c>
      <c r="X203" s="102"/>
      <c r="Y203" s="66"/>
      <c r="Z203" s="103">
        <v>0</v>
      </c>
      <c r="AA203" s="44">
        <f t="shared" si="30"/>
        <v>15219760</v>
      </c>
      <c r="AB203" s="45">
        <f t="shared" si="31"/>
        <v>0.83698639137542252</v>
      </c>
      <c r="AC203" s="45">
        <f t="shared" si="32"/>
        <v>2.9961576266642836E-2</v>
      </c>
      <c r="AD203" s="45">
        <f t="shared" si="33"/>
        <v>1.4017558995536731E-2</v>
      </c>
      <c r="AE203" s="45">
        <f t="shared" si="34"/>
        <v>5.0178613086739824E-4</v>
      </c>
      <c r="AF203" s="46">
        <f t="shared" si="35"/>
        <v>1.6747654609415609E-2</v>
      </c>
    </row>
    <row r="204" spans="1:32" ht="13.5" customHeight="1" x14ac:dyDescent="0.25">
      <c r="A204" s="13" t="s">
        <v>496</v>
      </c>
      <c r="B204" s="99" t="s">
        <v>497</v>
      </c>
      <c r="C204" s="10" t="s">
        <v>502</v>
      </c>
      <c r="D204" s="64" t="s">
        <v>129</v>
      </c>
      <c r="E204" s="66" t="s">
        <v>949</v>
      </c>
      <c r="F204" s="55" t="s">
        <v>131</v>
      </c>
      <c r="G204" s="66" t="s">
        <v>89</v>
      </c>
      <c r="H204" s="66" t="s">
        <v>41</v>
      </c>
      <c r="I204" s="13" t="s">
        <v>27</v>
      </c>
      <c r="J204" s="100">
        <v>2375188523</v>
      </c>
      <c r="K204" s="101">
        <v>0.05</v>
      </c>
      <c r="L204" s="21">
        <v>0</v>
      </c>
      <c r="M204" s="66" t="s">
        <v>65</v>
      </c>
      <c r="N204" s="21">
        <v>5.0000000000000001E-4</v>
      </c>
      <c r="O204" s="66" t="s">
        <v>65</v>
      </c>
      <c r="P204" s="66" t="s">
        <v>65</v>
      </c>
      <c r="Q204" s="53">
        <v>34702575</v>
      </c>
      <c r="R204" s="53">
        <v>26133818</v>
      </c>
      <c r="S204" s="102"/>
      <c r="T204" s="100"/>
      <c r="U204" s="100">
        <v>1187468</v>
      </c>
      <c r="V204" s="5">
        <v>7362025</v>
      </c>
      <c r="W204" s="5">
        <v>19264</v>
      </c>
      <c r="X204" s="102"/>
      <c r="Y204" s="66"/>
      <c r="Z204" s="103">
        <v>0</v>
      </c>
      <c r="AA204" s="44">
        <f t="shared" si="30"/>
        <v>34683311</v>
      </c>
      <c r="AB204" s="45">
        <f t="shared" si="31"/>
        <v>0.75349836121470637</v>
      </c>
      <c r="AC204" s="45">
        <f t="shared" si="32"/>
        <v>3.4237446361450326E-2</v>
      </c>
      <c r="AD204" s="45">
        <f t="shared" si="33"/>
        <v>1.1002839457556608E-2</v>
      </c>
      <c r="AE204" s="45">
        <f t="shared" si="34"/>
        <v>4.9994684148278029E-4</v>
      </c>
      <c r="AF204" s="46">
        <f t="shared" si="35"/>
        <v>1.4602340262318622E-2</v>
      </c>
    </row>
    <row r="205" spans="1:32" ht="13.5" customHeight="1" x14ac:dyDescent="0.25">
      <c r="A205" s="13" t="s">
        <v>498</v>
      </c>
      <c r="B205" s="99" t="s">
        <v>499</v>
      </c>
      <c r="C205" s="10" t="s">
        <v>502</v>
      </c>
      <c r="D205" s="64" t="s">
        <v>129</v>
      </c>
      <c r="E205" s="66" t="s">
        <v>949</v>
      </c>
      <c r="F205" s="55" t="s">
        <v>131</v>
      </c>
      <c r="G205" s="66" t="s">
        <v>89</v>
      </c>
      <c r="H205" s="66" t="s">
        <v>41</v>
      </c>
      <c r="I205" s="13" t="s">
        <v>58</v>
      </c>
      <c r="J205" s="104">
        <v>1879785010</v>
      </c>
      <c r="K205" s="101">
        <v>0.05</v>
      </c>
      <c r="L205" s="21">
        <v>0</v>
      </c>
      <c r="M205" s="66" t="s">
        <v>65</v>
      </c>
      <c r="N205" s="21">
        <v>5.0000000000000001E-4</v>
      </c>
      <c r="O205" s="66" t="s">
        <v>65</v>
      </c>
      <c r="P205" s="66" t="s">
        <v>65</v>
      </c>
      <c r="Q205" s="53">
        <v>12027926</v>
      </c>
      <c r="R205" s="53">
        <v>4706003</v>
      </c>
      <c r="S205" s="102"/>
      <c r="T205" s="100"/>
      <c r="U205" s="100">
        <v>943146</v>
      </c>
      <c r="V205" s="5">
        <v>6359003</v>
      </c>
      <c r="W205" s="5">
        <v>19774</v>
      </c>
      <c r="X205" s="102"/>
      <c r="Y205" s="66"/>
      <c r="Z205" s="103">
        <v>0</v>
      </c>
      <c r="AA205" s="44">
        <f t="shared" si="30"/>
        <v>12008152</v>
      </c>
      <c r="AB205" s="45">
        <f t="shared" si="31"/>
        <v>0.39190068546767232</v>
      </c>
      <c r="AC205" s="45">
        <f t="shared" si="32"/>
        <v>7.8542143703710612E-2</v>
      </c>
      <c r="AD205" s="45">
        <f t="shared" si="33"/>
        <v>2.50347937395245E-3</v>
      </c>
      <c r="AE205" s="45">
        <f t="shared" si="34"/>
        <v>5.0173078037259167E-4</v>
      </c>
      <c r="AF205" s="46">
        <f t="shared" si="35"/>
        <v>6.3880454073841136E-3</v>
      </c>
    </row>
    <row r="206" spans="1:32" ht="13.5" customHeight="1" x14ac:dyDescent="0.25">
      <c r="A206" s="13" t="s">
        <v>500</v>
      </c>
      <c r="B206" s="99" t="s">
        <v>501</v>
      </c>
      <c r="C206" s="10" t="s">
        <v>502</v>
      </c>
      <c r="D206" s="64" t="s">
        <v>129</v>
      </c>
      <c r="E206" s="66" t="s">
        <v>949</v>
      </c>
      <c r="F206" s="55" t="s">
        <v>131</v>
      </c>
      <c r="G206" s="66" t="s">
        <v>89</v>
      </c>
      <c r="H206" s="66" t="s">
        <v>41</v>
      </c>
      <c r="I206" s="13" t="s">
        <v>27</v>
      </c>
      <c r="J206" s="100">
        <v>7451548983</v>
      </c>
      <c r="K206" s="101">
        <v>0.05</v>
      </c>
      <c r="L206" s="21">
        <v>0</v>
      </c>
      <c r="M206" s="66" t="s">
        <v>65</v>
      </c>
      <c r="N206" s="21">
        <v>5.0000000000000001E-4</v>
      </c>
      <c r="O206" s="66" t="s">
        <v>65</v>
      </c>
      <c r="P206" s="66" t="s">
        <v>65</v>
      </c>
      <c r="Q206" s="53">
        <v>169674503</v>
      </c>
      <c r="R206" s="53">
        <v>141625398</v>
      </c>
      <c r="S206" s="102"/>
      <c r="T206" s="100"/>
      <c r="U206" s="100">
        <v>3725264</v>
      </c>
      <c r="V206" s="5">
        <v>24304493</v>
      </c>
      <c r="W206" s="5">
        <v>19348</v>
      </c>
      <c r="X206" s="102"/>
      <c r="Y206" s="66"/>
      <c r="Z206" s="103">
        <v>0</v>
      </c>
      <c r="AA206" s="44">
        <f t="shared" si="30"/>
        <v>169655155</v>
      </c>
      <c r="AB206" s="45">
        <f t="shared" si="31"/>
        <v>0.83478393568412346</v>
      </c>
      <c r="AC206" s="45">
        <f t="shared" si="32"/>
        <v>2.1957859164373757E-2</v>
      </c>
      <c r="AD206" s="45">
        <f t="shared" si="33"/>
        <v>1.9006168827864496E-2</v>
      </c>
      <c r="AE206" s="45">
        <f t="shared" si="34"/>
        <v>4.9993149189501876E-4</v>
      </c>
      <c r="AF206" s="46">
        <f t="shared" si="35"/>
        <v>2.2767770216239883E-2</v>
      </c>
    </row>
    <row r="207" spans="1:32" ht="13.5" customHeight="1" x14ac:dyDescent="0.25">
      <c r="A207" s="10" t="s">
        <v>503</v>
      </c>
      <c r="B207" s="34" t="s">
        <v>504</v>
      </c>
      <c r="C207" s="10" t="s">
        <v>582</v>
      </c>
      <c r="D207" s="64" t="s">
        <v>505</v>
      </c>
      <c r="E207" s="65" t="s">
        <v>130</v>
      </c>
      <c r="F207" s="55" t="s">
        <v>131</v>
      </c>
      <c r="G207" s="11" t="s">
        <v>77</v>
      </c>
      <c r="H207" s="66" t="s">
        <v>41</v>
      </c>
      <c r="I207" s="10" t="s">
        <v>27</v>
      </c>
      <c r="J207" s="4">
        <v>520157770.14285713</v>
      </c>
      <c r="K207" s="51" t="s">
        <v>506</v>
      </c>
      <c r="L207" s="54" t="s">
        <v>65</v>
      </c>
      <c r="M207" s="54" t="s">
        <v>65</v>
      </c>
      <c r="N207" s="12" t="s">
        <v>507</v>
      </c>
      <c r="O207" s="9">
        <v>5.0000000000000001E-4</v>
      </c>
      <c r="P207" s="54" t="s">
        <v>65</v>
      </c>
      <c r="Q207" s="56">
        <v>2493288</v>
      </c>
      <c r="R207" s="56">
        <v>0</v>
      </c>
      <c r="S207" s="4">
        <v>0</v>
      </c>
      <c r="T207" s="4">
        <v>0</v>
      </c>
      <c r="U207" s="4">
        <v>206295</v>
      </c>
      <c r="V207" s="5">
        <v>2207304</v>
      </c>
      <c r="W207" s="5">
        <v>79689</v>
      </c>
      <c r="X207" s="1"/>
      <c r="Y207" s="65"/>
      <c r="Z207" s="54"/>
      <c r="AA207" s="44">
        <f t="shared" ref="AA207:AA239" si="36">+R207+T207+U207+V207</f>
        <v>2413599</v>
      </c>
      <c r="AB207" s="45">
        <f t="shared" ref="AB207:AB239" si="37">+R207/AA207</f>
        <v>0</v>
      </c>
      <c r="AC207" s="45">
        <f t="shared" ref="AC207:AC239" si="38">+U207/AA207</f>
        <v>8.5471944593944568E-2</v>
      </c>
      <c r="AD207" s="45">
        <f t="shared" ref="AD207:AD239" si="39">+R207/J207</f>
        <v>0</v>
      </c>
      <c r="AE207" s="45">
        <f t="shared" ref="AE207:AE239" si="40">+U207/J207</f>
        <v>3.9660082352195326E-4</v>
      </c>
      <c r="AF207" s="46">
        <f t="shared" ref="AF207:AF239" si="41">+AA207/J207+Z207</f>
        <v>4.6401287042912472E-3</v>
      </c>
    </row>
    <row r="208" spans="1:32" ht="13.5" customHeight="1" x14ac:dyDescent="0.25">
      <c r="A208" s="13" t="s">
        <v>508</v>
      </c>
      <c r="B208" s="34" t="s">
        <v>509</v>
      </c>
      <c r="C208" s="10" t="s">
        <v>582</v>
      </c>
      <c r="D208" s="64" t="s">
        <v>505</v>
      </c>
      <c r="E208" s="65" t="s">
        <v>130</v>
      </c>
      <c r="F208" s="55" t="s">
        <v>131</v>
      </c>
      <c r="G208" s="11" t="s">
        <v>77</v>
      </c>
      <c r="H208" s="66" t="s">
        <v>41</v>
      </c>
      <c r="I208" s="10" t="s">
        <v>27</v>
      </c>
      <c r="J208" s="5">
        <v>62954313968.486359</v>
      </c>
      <c r="K208" s="51" t="s">
        <v>506</v>
      </c>
      <c r="L208" s="12" t="s">
        <v>132</v>
      </c>
      <c r="M208" s="54" t="s">
        <v>68</v>
      </c>
      <c r="N208" s="12" t="s">
        <v>510</v>
      </c>
      <c r="O208" s="9">
        <v>5.0000000000000001E-4</v>
      </c>
      <c r="P208" s="54" t="s">
        <v>65</v>
      </c>
      <c r="Q208" s="56">
        <v>2740603096</v>
      </c>
      <c r="R208" s="56">
        <v>661600100</v>
      </c>
      <c r="S208" s="4">
        <v>1547384200</v>
      </c>
      <c r="T208" s="4">
        <v>411466518</v>
      </c>
      <c r="U208" s="4">
        <v>33982665</v>
      </c>
      <c r="V208" s="5">
        <v>81249524</v>
      </c>
      <c r="W208" s="5">
        <v>4920089</v>
      </c>
      <c r="X208" s="1"/>
      <c r="Y208" s="65"/>
      <c r="Z208" s="54"/>
      <c r="AA208" s="44">
        <f t="shared" si="36"/>
        <v>1188298807</v>
      </c>
      <c r="AB208" s="45">
        <f t="shared" si="37"/>
        <v>0.55676240361655094</v>
      </c>
      <c r="AC208" s="45">
        <f t="shared" si="38"/>
        <v>2.8597743934283021E-2</v>
      </c>
      <c r="AD208" s="45">
        <f t="shared" si="39"/>
        <v>1.0509209906269227E-2</v>
      </c>
      <c r="AE208" s="45">
        <f t="shared" si="40"/>
        <v>5.3979882962446426E-4</v>
      </c>
      <c r="AF208" s="46">
        <f t="shared" si="41"/>
        <v>1.8875573921667037E-2</v>
      </c>
    </row>
    <row r="209" spans="1:33" ht="13.5" customHeight="1" x14ac:dyDescent="0.25">
      <c r="A209" s="13" t="s">
        <v>511</v>
      </c>
      <c r="B209" s="75" t="s">
        <v>512</v>
      </c>
      <c r="C209" s="10" t="s">
        <v>582</v>
      </c>
      <c r="D209" s="76" t="s">
        <v>505</v>
      </c>
      <c r="E209" s="66" t="s">
        <v>130</v>
      </c>
      <c r="F209" s="66" t="s">
        <v>1309</v>
      </c>
      <c r="G209" s="1" t="s">
        <v>266</v>
      </c>
      <c r="H209" s="66" t="s">
        <v>26</v>
      </c>
      <c r="I209" s="13" t="s">
        <v>27</v>
      </c>
      <c r="J209" s="5">
        <v>27594772663.420635</v>
      </c>
      <c r="K209" s="106" t="s">
        <v>506</v>
      </c>
      <c r="L209" s="20" t="s">
        <v>65</v>
      </c>
      <c r="M209" s="20" t="s">
        <v>65</v>
      </c>
      <c r="N209" s="14" t="s">
        <v>510</v>
      </c>
      <c r="O209" s="21">
        <v>5.0000000000000001E-4</v>
      </c>
      <c r="P209" s="20" t="s">
        <v>65</v>
      </c>
      <c r="Q209" s="53">
        <v>499750999.08350003</v>
      </c>
      <c r="R209" s="53">
        <v>323990235</v>
      </c>
      <c r="S209" s="5">
        <v>0</v>
      </c>
      <c r="T209" s="5">
        <v>116498748</v>
      </c>
      <c r="U209" s="5">
        <v>18499516</v>
      </c>
      <c r="V209" s="5">
        <v>23809475.083499998</v>
      </c>
      <c r="W209" s="5">
        <v>16953025</v>
      </c>
      <c r="X209" s="50"/>
      <c r="Y209" s="66"/>
      <c r="Z209" s="20"/>
      <c r="AA209" s="44">
        <f t="shared" si="36"/>
        <v>482797974.08350003</v>
      </c>
      <c r="AB209" s="45">
        <f t="shared" si="37"/>
        <v>0.67106792569921969</v>
      </c>
      <c r="AC209" s="45">
        <f t="shared" si="38"/>
        <v>3.8317302459932243E-2</v>
      </c>
      <c r="AD209" s="45">
        <f t="shared" si="39"/>
        <v>1.1741000331902656E-2</v>
      </c>
      <c r="AE209" s="45">
        <f t="shared" si="40"/>
        <v>6.7039928995402738E-4</v>
      </c>
      <c r="AF209" s="46">
        <f t="shared" si="41"/>
        <v>1.7495993896100924E-2</v>
      </c>
      <c r="AG209" s="68"/>
    </row>
    <row r="210" spans="1:33" ht="13.5" customHeight="1" x14ac:dyDescent="0.25">
      <c r="A210" s="10" t="s">
        <v>514</v>
      </c>
      <c r="B210" s="34" t="s">
        <v>515</v>
      </c>
      <c r="C210" s="10" t="s">
        <v>582</v>
      </c>
      <c r="D210" s="64" t="s">
        <v>505</v>
      </c>
      <c r="E210" s="65" t="s">
        <v>130</v>
      </c>
      <c r="F210" s="66" t="s">
        <v>1309</v>
      </c>
      <c r="G210" s="1" t="s">
        <v>266</v>
      </c>
      <c r="H210" s="66" t="s">
        <v>26</v>
      </c>
      <c r="I210" s="13" t="s">
        <v>27</v>
      </c>
      <c r="J210" s="4">
        <v>1030243124.0992063</v>
      </c>
      <c r="K210" s="51" t="s">
        <v>506</v>
      </c>
      <c r="L210" s="54" t="s">
        <v>65</v>
      </c>
      <c r="M210" s="54" t="s">
        <v>65</v>
      </c>
      <c r="N210" s="12" t="s">
        <v>510</v>
      </c>
      <c r="O210" s="9">
        <v>5.0000000000000001E-4</v>
      </c>
      <c r="P210" s="54" t="s">
        <v>65</v>
      </c>
      <c r="Q210" s="56">
        <v>21146715.559999999</v>
      </c>
      <c r="R210" s="56">
        <v>10927676</v>
      </c>
      <c r="S210" s="4">
        <v>0</v>
      </c>
      <c r="T210" s="4">
        <v>5502219</v>
      </c>
      <c r="U210" s="4">
        <v>669445</v>
      </c>
      <c r="V210" s="5">
        <v>2041768.56</v>
      </c>
      <c r="W210" s="5">
        <v>2005607</v>
      </c>
      <c r="X210" s="1"/>
      <c r="Y210" s="65"/>
      <c r="Z210" s="54"/>
      <c r="AA210" s="44">
        <f t="shared" si="36"/>
        <v>19141108.559999999</v>
      </c>
      <c r="AB210" s="45">
        <f t="shared" si="37"/>
        <v>0.57090089457180326</v>
      </c>
      <c r="AC210" s="45">
        <f t="shared" si="38"/>
        <v>3.4974202142031008E-2</v>
      </c>
      <c r="AD210" s="45">
        <f t="shared" si="39"/>
        <v>1.0606890494469079E-2</v>
      </c>
      <c r="AE210" s="45">
        <f t="shared" si="40"/>
        <v>6.4979322292039521E-4</v>
      </c>
      <c r="AF210" s="46">
        <f t="shared" si="41"/>
        <v>1.8579215053472004E-2</v>
      </c>
    </row>
    <row r="211" spans="1:33" ht="13.5" customHeight="1" x14ac:dyDescent="0.25">
      <c r="A211" s="10" t="s">
        <v>516</v>
      </c>
      <c r="B211" s="34" t="s">
        <v>517</v>
      </c>
      <c r="C211" s="10" t="s">
        <v>582</v>
      </c>
      <c r="D211" s="64" t="s">
        <v>505</v>
      </c>
      <c r="E211" s="65" t="s">
        <v>130</v>
      </c>
      <c r="F211" s="55" t="s">
        <v>131</v>
      </c>
      <c r="G211" s="11" t="s">
        <v>77</v>
      </c>
      <c r="H211" s="66" t="s">
        <v>41</v>
      </c>
      <c r="I211" s="13" t="s">
        <v>27</v>
      </c>
      <c r="J211" s="4">
        <v>69356465139.180084</v>
      </c>
      <c r="K211" s="51" t="s">
        <v>506</v>
      </c>
      <c r="L211" s="54" t="s">
        <v>65</v>
      </c>
      <c r="M211" s="54" t="s">
        <v>65</v>
      </c>
      <c r="N211" s="12" t="s">
        <v>510</v>
      </c>
      <c r="O211" s="9">
        <v>5.0000000000000001E-4</v>
      </c>
      <c r="P211" s="54" t="s">
        <v>65</v>
      </c>
      <c r="Q211" s="56">
        <v>1501122866</v>
      </c>
      <c r="R211" s="56">
        <v>860954562</v>
      </c>
      <c r="S211" s="4">
        <v>0</v>
      </c>
      <c r="T211" s="4">
        <v>486972069</v>
      </c>
      <c r="U211" s="4">
        <v>43675295</v>
      </c>
      <c r="V211" s="5">
        <v>82709829</v>
      </c>
      <c r="W211" s="5">
        <v>26811111</v>
      </c>
      <c r="X211" s="1"/>
      <c r="Y211" s="65"/>
      <c r="Z211" s="54"/>
      <c r="AA211" s="44">
        <f t="shared" si="36"/>
        <v>1474311755</v>
      </c>
      <c r="AB211" s="45">
        <f t="shared" si="37"/>
        <v>0.58397049272662149</v>
      </c>
      <c r="AC211" s="45">
        <f t="shared" si="38"/>
        <v>2.962419234051349E-2</v>
      </c>
      <c r="AD211" s="45">
        <f t="shared" si="39"/>
        <v>1.2413472345689647E-2</v>
      </c>
      <c r="AE211" s="45">
        <f t="shared" si="40"/>
        <v>6.2972204411449221E-4</v>
      </c>
      <c r="AF211" s="46">
        <f t="shared" si="41"/>
        <v>2.1257019832851144E-2</v>
      </c>
    </row>
    <row r="212" spans="1:33" ht="13.5" customHeight="1" x14ac:dyDescent="0.25">
      <c r="A212" s="13" t="s">
        <v>518</v>
      </c>
      <c r="B212" s="75" t="s">
        <v>519</v>
      </c>
      <c r="C212" s="10" t="s">
        <v>582</v>
      </c>
      <c r="D212" s="76" t="s">
        <v>505</v>
      </c>
      <c r="E212" s="66" t="s">
        <v>130</v>
      </c>
      <c r="F212" s="65" t="s">
        <v>133</v>
      </c>
      <c r="G212" s="1" t="s">
        <v>266</v>
      </c>
      <c r="H212" s="66" t="s">
        <v>41</v>
      </c>
      <c r="I212" s="13" t="s">
        <v>58</v>
      </c>
      <c r="J212" s="5">
        <v>8371776.8390873037</v>
      </c>
      <c r="K212" s="106">
        <v>0</v>
      </c>
      <c r="L212" s="20" t="s">
        <v>65</v>
      </c>
      <c r="M212" s="20" t="s">
        <v>65</v>
      </c>
      <c r="N212" s="14" t="s">
        <v>510</v>
      </c>
      <c r="O212" s="21">
        <v>5.0000000000000001E-4</v>
      </c>
      <c r="P212" s="20" t="s">
        <v>65</v>
      </c>
      <c r="Q212" s="56">
        <v>11024.117668960196</v>
      </c>
      <c r="R212" s="53">
        <v>0</v>
      </c>
      <c r="S212" s="5">
        <v>0</v>
      </c>
      <c r="T212" s="5">
        <v>0</v>
      </c>
      <c r="U212" s="5">
        <v>3341.5214455662017</v>
      </c>
      <c r="V212" s="5">
        <v>6916.0796006687679</v>
      </c>
      <c r="W212" s="5">
        <v>766.51662272522663</v>
      </c>
      <c r="X212" s="50"/>
      <c r="Y212" s="66"/>
      <c r="Z212" s="21">
        <v>1.49E-2</v>
      </c>
      <c r="AA212" s="44">
        <f t="shared" si="36"/>
        <v>10257.60104623497</v>
      </c>
      <c r="AB212" s="45">
        <f t="shared" si="37"/>
        <v>0</v>
      </c>
      <c r="AC212" s="45">
        <f t="shared" si="38"/>
        <v>0.32576051949229395</v>
      </c>
      <c r="AD212" s="45">
        <f t="shared" si="39"/>
        <v>0</v>
      </c>
      <c r="AE212" s="45">
        <f t="shared" si="40"/>
        <v>3.9914124680973893E-4</v>
      </c>
      <c r="AF212" s="46">
        <f t="shared" si="41"/>
        <v>1.612525973200132E-2</v>
      </c>
      <c r="AG212" s="68"/>
    </row>
    <row r="213" spans="1:33" ht="13.5" customHeight="1" x14ac:dyDescent="0.25">
      <c r="A213" s="13" t="s">
        <v>520</v>
      </c>
      <c r="B213" s="75" t="s">
        <v>521</v>
      </c>
      <c r="C213" s="10" t="s">
        <v>582</v>
      </c>
      <c r="D213" s="76" t="s">
        <v>505</v>
      </c>
      <c r="E213" s="66" t="s">
        <v>130</v>
      </c>
      <c r="F213" s="65" t="s">
        <v>133</v>
      </c>
      <c r="G213" s="1" t="s">
        <v>266</v>
      </c>
      <c r="H213" s="66" t="s">
        <v>41</v>
      </c>
      <c r="I213" s="13" t="s">
        <v>58</v>
      </c>
      <c r="J213" s="5">
        <v>54104206.385714255</v>
      </c>
      <c r="K213" s="106" t="s">
        <v>506</v>
      </c>
      <c r="L213" s="20" t="s">
        <v>65</v>
      </c>
      <c r="M213" s="20" t="s">
        <v>65</v>
      </c>
      <c r="N213" s="14" t="s">
        <v>510</v>
      </c>
      <c r="O213" s="21">
        <v>5.0000000000000001E-4</v>
      </c>
      <c r="P213" s="20" t="s">
        <v>65</v>
      </c>
      <c r="Q213" s="56">
        <v>679870.47958330647</v>
      </c>
      <c r="R213" s="53">
        <v>1057.1217285062055</v>
      </c>
      <c r="S213" s="5">
        <v>628184.7598225195</v>
      </c>
      <c r="T213" s="5">
        <v>0</v>
      </c>
      <c r="U213" s="5">
        <v>21681.364542473155</v>
      </c>
      <c r="V213" s="5">
        <v>26084.366150086811</v>
      </c>
      <c r="W213" s="5">
        <v>2862.8673397209182</v>
      </c>
      <c r="X213" s="50"/>
      <c r="Y213" s="66"/>
      <c r="Z213" s="21">
        <v>7.4000000000000003E-3</v>
      </c>
      <c r="AA213" s="44">
        <f t="shared" si="36"/>
        <v>48822.852421066171</v>
      </c>
      <c r="AB213" s="45">
        <f t="shared" si="37"/>
        <v>2.165219105572121E-2</v>
      </c>
      <c r="AC213" s="45">
        <f t="shared" si="38"/>
        <v>0.44408229890964013</v>
      </c>
      <c r="AD213" s="45">
        <f t="shared" si="39"/>
        <v>1.9538623687960227E-5</v>
      </c>
      <c r="AE213" s="45">
        <f t="shared" si="40"/>
        <v>4.0073343628598034E-4</v>
      </c>
      <c r="AF213" s="46">
        <f t="shared" si="41"/>
        <v>8.3023855201387348E-3</v>
      </c>
      <c r="AG213" s="68"/>
    </row>
    <row r="214" spans="1:33" ht="13.5" customHeight="1" x14ac:dyDescent="0.25">
      <c r="A214" s="13" t="s">
        <v>522</v>
      </c>
      <c r="B214" s="75" t="s">
        <v>523</v>
      </c>
      <c r="C214" s="10" t="s">
        <v>582</v>
      </c>
      <c r="D214" s="76" t="s">
        <v>505</v>
      </c>
      <c r="E214" s="66" t="s">
        <v>130</v>
      </c>
      <c r="F214" s="65" t="s">
        <v>1309</v>
      </c>
      <c r="G214" s="1" t="s">
        <v>138</v>
      </c>
      <c r="H214" s="66" t="s">
        <v>41</v>
      </c>
      <c r="I214" s="13" t="s">
        <v>58</v>
      </c>
      <c r="J214" s="5">
        <v>1443663.6532142847</v>
      </c>
      <c r="K214" s="106" t="s">
        <v>506</v>
      </c>
      <c r="L214" s="20" t="s">
        <v>65</v>
      </c>
      <c r="M214" s="20" t="s">
        <v>65</v>
      </c>
      <c r="N214" s="14" t="s">
        <v>524</v>
      </c>
      <c r="O214" s="21">
        <v>5.0000000000000001E-4</v>
      </c>
      <c r="P214" s="20" t="s">
        <v>65</v>
      </c>
      <c r="Q214" s="56">
        <v>12690.764793405569</v>
      </c>
      <c r="R214" s="53">
        <v>3614.9797440679058</v>
      </c>
      <c r="S214" s="5">
        <v>0</v>
      </c>
      <c r="T214" s="5">
        <v>3074.3135489679121</v>
      </c>
      <c r="U214" s="5">
        <v>671.65134074979107</v>
      </c>
      <c r="V214" s="5">
        <v>4805.728461336892</v>
      </c>
      <c r="W214" s="5">
        <v>524.09169828306858</v>
      </c>
      <c r="X214" s="50"/>
      <c r="Y214" s="66"/>
      <c r="Z214" s="20"/>
      <c r="AA214" s="44">
        <f t="shared" si="36"/>
        <v>12166.673095122502</v>
      </c>
      <c r="AB214" s="45">
        <f t="shared" si="37"/>
        <v>0.29712146581115223</v>
      </c>
      <c r="AC214" s="45">
        <f t="shared" si="38"/>
        <v>5.5204190619623818E-2</v>
      </c>
      <c r="AD214" s="45">
        <f t="shared" si="39"/>
        <v>2.5040318331899778E-3</v>
      </c>
      <c r="AE214" s="45">
        <f t="shared" si="40"/>
        <v>4.6524087466936944E-4</v>
      </c>
      <c r="AF214" s="46">
        <f t="shared" si="41"/>
        <v>8.4276369139263691E-3</v>
      </c>
      <c r="AG214" s="68"/>
    </row>
    <row r="215" spans="1:33" ht="13.5" customHeight="1" x14ac:dyDescent="0.25">
      <c r="A215" s="13" t="s">
        <v>528</v>
      </c>
      <c r="B215" s="75" t="s">
        <v>529</v>
      </c>
      <c r="C215" s="10" t="s">
        <v>582</v>
      </c>
      <c r="D215" s="76" t="s">
        <v>505</v>
      </c>
      <c r="E215" s="66" t="s">
        <v>130</v>
      </c>
      <c r="F215" s="65" t="s">
        <v>133</v>
      </c>
      <c r="G215" s="11" t="s">
        <v>77</v>
      </c>
      <c r="H215" s="66" t="s">
        <v>41</v>
      </c>
      <c r="I215" s="13" t="s">
        <v>27</v>
      </c>
      <c r="J215" s="5">
        <v>33194820176.363724</v>
      </c>
      <c r="K215" s="106" t="s">
        <v>525</v>
      </c>
      <c r="L215" s="20" t="s">
        <v>65</v>
      </c>
      <c r="M215" s="20" t="s">
        <v>65</v>
      </c>
      <c r="N215" s="14" t="s">
        <v>526</v>
      </c>
      <c r="O215" s="21">
        <v>5.0000000000000001E-4</v>
      </c>
      <c r="P215" s="20" t="s">
        <v>65</v>
      </c>
      <c r="Q215" s="56">
        <v>23212239</v>
      </c>
      <c r="R215" s="53">
        <v>0</v>
      </c>
      <c r="S215" s="5">
        <v>0</v>
      </c>
      <c r="T215" s="5">
        <v>0</v>
      </c>
      <c r="U215" s="5">
        <v>13279208</v>
      </c>
      <c r="V215" s="5">
        <v>9576835</v>
      </c>
      <c r="W215" s="5">
        <v>356196</v>
      </c>
      <c r="X215" s="50"/>
      <c r="Y215" s="66"/>
      <c r="Z215" s="21">
        <v>1.7399999999999999E-2</v>
      </c>
      <c r="AA215" s="44">
        <f t="shared" si="36"/>
        <v>22856043</v>
      </c>
      <c r="AB215" s="45">
        <f t="shared" si="37"/>
        <v>0</v>
      </c>
      <c r="AC215" s="45">
        <f t="shared" si="38"/>
        <v>0.58099330667167537</v>
      </c>
      <c r="AD215" s="45">
        <f t="shared" si="39"/>
        <v>0</v>
      </c>
      <c r="AE215" s="45">
        <f t="shared" si="40"/>
        <v>4.0003855810779242E-4</v>
      </c>
      <c r="AF215" s="46">
        <f t="shared" si="41"/>
        <v>1.8088542455677304E-2</v>
      </c>
      <c r="AG215" s="68"/>
    </row>
    <row r="216" spans="1:33" ht="13.5" customHeight="1" x14ac:dyDescent="0.25">
      <c r="A216" s="13" t="s">
        <v>530</v>
      </c>
      <c r="B216" s="75" t="s">
        <v>531</v>
      </c>
      <c r="C216" s="10" t="s">
        <v>582</v>
      </c>
      <c r="D216" s="76" t="s">
        <v>505</v>
      </c>
      <c r="E216" s="66" t="s">
        <v>130</v>
      </c>
      <c r="F216" s="65" t="s">
        <v>133</v>
      </c>
      <c r="G216" s="11" t="s">
        <v>77</v>
      </c>
      <c r="H216" s="66" t="s">
        <v>41</v>
      </c>
      <c r="I216" s="13" t="s">
        <v>58</v>
      </c>
      <c r="J216" s="5">
        <v>16892330.827698424</v>
      </c>
      <c r="K216" s="106" t="s">
        <v>525</v>
      </c>
      <c r="L216" s="20" t="s">
        <v>65</v>
      </c>
      <c r="M216" s="20" t="s">
        <v>65</v>
      </c>
      <c r="N216" s="14" t="s">
        <v>526</v>
      </c>
      <c r="O216" s="21">
        <v>5.0000000000000001E-4</v>
      </c>
      <c r="P216" s="20" t="s">
        <v>65</v>
      </c>
      <c r="Q216" s="56">
        <v>16270.965082631343</v>
      </c>
      <c r="R216" s="53">
        <v>0</v>
      </c>
      <c r="S216" s="5">
        <v>0</v>
      </c>
      <c r="T216" s="5">
        <v>0</v>
      </c>
      <c r="U216" s="5">
        <v>6748.0290656549423</v>
      </c>
      <c r="V216" s="5">
        <v>8108.7825863288535</v>
      </c>
      <c r="W216" s="5">
        <v>1414.1534306475469</v>
      </c>
      <c r="X216" s="50"/>
      <c r="Y216" s="66"/>
      <c r="Z216" s="21">
        <v>1.7399999999999999E-2</v>
      </c>
      <c r="AA216" s="44">
        <f t="shared" si="36"/>
        <v>14856.811651983797</v>
      </c>
      <c r="AB216" s="45">
        <f t="shared" si="37"/>
        <v>0</v>
      </c>
      <c r="AC216" s="45">
        <f t="shared" si="38"/>
        <v>0.45420438945619218</v>
      </c>
      <c r="AD216" s="45">
        <f t="shared" si="39"/>
        <v>0</v>
      </c>
      <c r="AE216" s="45">
        <f t="shared" si="40"/>
        <v>3.9947294038251789E-4</v>
      </c>
      <c r="AF216" s="46">
        <f t="shared" si="41"/>
        <v>1.8279500395979871E-2</v>
      </c>
      <c r="AG216" s="68"/>
    </row>
    <row r="217" spans="1:33" ht="13.5" customHeight="1" x14ac:dyDescent="0.25">
      <c r="A217" s="13" t="s">
        <v>532</v>
      </c>
      <c r="B217" s="75" t="s">
        <v>533</v>
      </c>
      <c r="C217" s="10" t="s">
        <v>582</v>
      </c>
      <c r="D217" s="76" t="s">
        <v>505</v>
      </c>
      <c r="E217" s="66" t="s">
        <v>130</v>
      </c>
      <c r="F217" s="55" t="s">
        <v>131</v>
      </c>
      <c r="G217" s="66" t="s">
        <v>50</v>
      </c>
      <c r="H217" s="66" t="s">
        <v>41</v>
      </c>
      <c r="I217" s="13" t="s">
        <v>58</v>
      </c>
      <c r="J217" s="5">
        <v>7252841.4873015862</v>
      </c>
      <c r="K217" s="106" t="s">
        <v>506</v>
      </c>
      <c r="L217" s="20" t="s">
        <v>65</v>
      </c>
      <c r="M217" s="20" t="s">
        <v>65</v>
      </c>
      <c r="N217" s="14" t="s">
        <v>510</v>
      </c>
      <c r="O217" s="21">
        <v>5.0000000000000001E-4</v>
      </c>
      <c r="P217" s="20" t="s">
        <v>65</v>
      </c>
      <c r="Q217" s="56">
        <v>187014.82721368401</v>
      </c>
      <c r="R217" s="53">
        <v>109160.83210082953</v>
      </c>
      <c r="S217" s="5">
        <v>0</v>
      </c>
      <c r="T217" s="5">
        <v>38246.331425631797</v>
      </c>
      <c r="U217" s="5">
        <v>5641.3317471545242</v>
      </c>
      <c r="V217" s="5">
        <v>14745.449038647033</v>
      </c>
      <c r="W217" s="5">
        <v>19220.88290142113</v>
      </c>
      <c r="X217" s="50"/>
      <c r="Y217" s="66"/>
      <c r="Z217" s="20"/>
      <c r="AA217" s="44">
        <f t="shared" si="36"/>
        <v>167793.9443122629</v>
      </c>
      <c r="AB217" s="45">
        <f t="shared" si="37"/>
        <v>0.65056478973807474</v>
      </c>
      <c r="AC217" s="45">
        <f t="shared" si="38"/>
        <v>3.3620592031951169E-2</v>
      </c>
      <c r="AD217" s="45">
        <f t="shared" si="39"/>
        <v>1.5050767660088863E-2</v>
      </c>
      <c r="AE217" s="45">
        <f t="shared" si="40"/>
        <v>7.7780987727795728E-4</v>
      </c>
      <c r="AF217" s="46">
        <f t="shared" si="41"/>
        <v>2.313492506434061E-2</v>
      </c>
      <c r="AG217" s="68"/>
    </row>
    <row r="218" spans="1:33" ht="13.5" customHeight="1" x14ac:dyDescent="0.25">
      <c r="A218" s="10" t="s">
        <v>534</v>
      </c>
      <c r="B218" s="34" t="s">
        <v>535</v>
      </c>
      <c r="C218" s="10" t="s">
        <v>582</v>
      </c>
      <c r="D218" s="64" t="s">
        <v>505</v>
      </c>
      <c r="E218" s="65" t="s">
        <v>130</v>
      </c>
      <c r="F218" s="65" t="s">
        <v>133</v>
      </c>
      <c r="G218" s="11" t="s">
        <v>77</v>
      </c>
      <c r="H218" s="66" t="s">
        <v>41</v>
      </c>
      <c r="I218" s="13" t="s">
        <v>27</v>
      </c>
      <c r="J218" s="4">
        <v>935350467.44841266</v>
      </c>
      <c r="K218" s="51" t="s">
        <v>513</v>
      </c>
      <c r="L218" s="12" t="s">
        <v>536</v>
      </c>
      <c r="M218" s="54" t="s">
        <v>68</v>
      </c>
      <c r="N218" s="12" t="s">
        <v>510</v>
      </c>
      <c r="O218" s="9">
        <v>5.0000000000000001E-4</v>
      </c>
      <c r="P218" s="54" t="s">
        <v>65</v>
      </c>
      <c r="Q218" s="56">
        <v>10845076.077400001</v>
      </c>
      <c r="R218" s="56">
        <v>0</v>
      </c>
      <c r="S218" s="4">
        <v>8648052</v>
      </c>
      <c r="T218" s="4">
        <v>0</v>
      </c>
      <c r="U218" s="4">
        <v>701352</v>
      </c>
      <c r="V218" s="5">
        <v>1427921.0774000001</v>
      </c>
      <c r="W218" s="5">
        <v>67751</v>
      </c>
      <c r="X218" s="1"/>
      <c r="Y218" s="65"/>
      <c r="Z218" s="9">
        <v>1.4E-2</v>
      </c>
      <c r="AA218" s="44">
        <f t="shared" si="36"/>
        <v>2129273.0773999998</v>
      </c>
      <c r="AB218" s="45">
        <f t="shared" si="37"/>
        <v>0</v>
      </c>
      <c r="AC218" s="45">
        <f t="shared" si="38"/>
        <v>0.329385651584156</v>
      </c>
      <c r="AD218" s="45">
        <f t="shared" si="39"/>
        <v>0</v>
      </c>
      <c r="AE218" s="45">
        <f t="shared" si="40"/>
        <v>7.4982803174648718E-4</v>
      </c>
      <c r="AF218" s="46">
        <f t="shared" si="41"/>
        <v>1.6276444126027485E-2</v>
      </c>
    </row>
    <row r="219" spans="1:33" ht="13.5" customHeight="1" x14ac:dyDescent="0.25">
      <c r="A219" s="10" t="s">
        <v>537</v>
      </c>
      <c r="B219" s="34" t="s">
        <v>538</v>
      </c>
      <c r="C219" s="10" t="s">
        <v>582</v>
      </c>
      <c r="D219" s="64" t="s">
        <v>505</v>
      </c>
      <c r="E219" s="65" t="s">
        <v>130</v>
      </c>
      <c r="F219" s="65" t="s">
        <v>133</v>
      </c>
      <c r="G219" s="11" t="s">
        <v>77</v>
      </c>
      <c r="H219" s="66" t="s">
        <v>41</v>
      </c>
      <c r="I219" s="13" t="s">
        <v>58</v>
      </c>
      <c r="J219" s="4">
        <v>3090513.5332936505</v>
      </c>
      <c r="K219" s="51" t="s">
        <v>525</v>
      </c>
      <c r="L219" s="12" t="s">
        <v>536</v>
      </c>
      <c r="M219" s="54" t="s">
        <v>68</v>
      </c>
      <c r="N219" s="12" t="s">
        <v>510</v>
      </c>
      <c r="O219" s="9">
        <v>5.0000000000000001E-4</v>
      </c>
      <c r="P219" s="54" t="s">
        <v>65</v>
      </c>
      <c r="Q219" s="56">
        <v>7230.0834673011377</v>
      </c>
      <c r="R219" s="56">
        <v>2.6911452639701627</v>
      </c>
      <c r="S219" s="4">
        <v>0</v>
      </c>
      <c r="T219" s="4">
        <v>0</v>
      </c>
      <c r="U219" s="4">
        <v>2322.3844125779692</v>
      </c>
      <c r="V219" s="5">
        <v>4631.8614880072028</v>
      </c>
      <c r="W219" s="5">
        <v>273.14642145199667</v>
      </c>
      <c r="X219" s="1"/>
      <c r="Y219" s="65"/>
      <c r="Z219" s="9">
        <v>1.3899999999999999E-2</v>
      </c>
      <c r="AA219" s="44">
        <f t="shared" si="36"/>
        <v>6956.9370458491421</v>
      </c>
      <c r="AB219" s="45">
        <f t="shared" si="37"/>
        <v>3.8682903787031321E-4</v>
      </c>
      <c r="AC219" s="45">
        <f t="shared" si="38"/>
        <v>0.33382282997136226</v>
      </c>
      <c r="AD219" s="45">
        <f t="shared" si="39"/>
        <v>8.7077608137898387E-7</v>
      </c>
      <c r="AE219" s="45">
        <f t="shared" si="40"/>
        <v>7.514558300940156E-4</v>
      </c>
      <c r="AF219" s="46">
        <f t="shared" si="41"/>
        <v>1.6151061828690628E-2</v>
      </c>
    </row>
    <row r="220" spans="1:33" ht="13.5" customHeight="1" x14ac:dyDescent="0.25">
      <c r="A220" s="10" t="s">
        <v>539</v>
      </c>
      <c r="B220" s="34" t="s">
        <v>540</v>
      </c>
      <c r="C220" s="10" t="s">
        <v>582</v>
      </c>
      <c r="D220" s="64" t="s">
        <v>505</v>
      </c>
      <c r="E220" s="65" t="s">
        <v>130</v>
      </c>
      <c r="F220" s="65" t="s">
        <v>1309</v>
      </c>
      <c r="G220" s="66" t="s">
        <v>25</v>
      </c>
      <c r="H220" s="66" t="s">
        <v>26</v>
      </c>
      <c r="I220" s="13" t="s">
        <v>27</v>
      </c>
      <c r="J220" s="4">
        <v>7921771954.9920635</v>
      </c>
      <c r="K220" s="51" t="s">
        <v>506</v>
      </c>
      <c r="L220" s="54" t="s">
        <v>65</v>
      </c>
      <c r="M220" s="54" t="s">
        <v>65</v>
      </c>
      <c r="N220" s="12" t="s">
        <v>510</v>
      </c>
      <c r="O220" s="9">
        <v>5.0000000000000001E-4</v>
      </c>
      <c r="P220" s="54" t="s">
        <v>65</v>
      </c>
      <c r="Q220" s="56">
        <v>103253934.0774</v>
      </c>
      <c r="R220" s="56">
        <v>76177334</v>
      </c>
      <c r="S220" s="4">
        <v>0</v>
      </c>
      <c r="T220" s="4">
        <v>14487227</v>
      </c>
      <c r="U220" s="4">
        <v>5139568</v>
      </c>
      <c r="V220" s="5">
        <v>7356444.0773999998</v>
      </c>
      <c r="W220" s="5">
        <v>93361</v>
      </c>
      <c r="X220" s="1"/>
      <c r="Y220" s="65"/>
      <c r="Z220" s="54"/>
      <c r="AA220" s="44">
        <f t="shared" si="36"/>
        <v>103160573.0774</v>
      </c>
      <c r="AB220" s="45">
        <f t="shared" si="37"/>
        <v>0.73843457560908632</v>
      </c>
      <c r="AC220" s="45">
        <f t="shared" si="38"/>
        <v>4.982104932805919E-2</v>
      </c>
      <c r="AD220" s="45">
        <f t="shared" si="39"/>
        <v>9.616198804106614E-3</v>
      </c>
      <c r="AE220" s="45">
        <f t="shared" si="40"/>
        <v>6.4879019860716869E-4</v>
      </c>
      <c r="AF220" s="46">
        <f t="shared" si="41"/>
        <v>1.3022411357397292E-2</v>
      </c>
    </row>
    <row r="221" spans="1:33" ht="13.5" customHeight="1" x14ac:dyDescent="0.25">
      <c r="A221" s="10" t="s">
        <v>541</v>
      </c>
      <c r="B221" s="34" t="s">
        <v>542</v>
      </c>
      <c r="C221" s="10" t="s">
        <v>582</v>
      </c>
      <c r="D221" s="64" t="s">
        <v>505</v>
      </c>
      <c r="E221" s="65" t="s">
        <v>130</v>
      </c>
      <c r="F221" s="65" t="s">
        <v>1309</v>
      </c>
      <c r="G221" s="65" t="s">
        <v>50</v>
      </c>
      <c r="H221" s="66" t="s">
        <v>41</v>
      </c>
      <c r="I221" s="13" t="s">
        <v>27</v>
      </c>
      <c r="J221" s="4">
        <v>10255678448.749914</v>
      </c>
      <c r="K221" s="51" t="s">
        <v>506</v>
      </c>
      <c r="L221" s="54" t="s">
        <v>65</v>
      </c>
      <c r="M221" s="54" t="s">
        <v>65</v>
      </c>
      <c r="N221" s="12" t="s">
        <v>510</v>
      </c>
      <c r="O221" s="9">
        <v>5.0000000000000001E-4</v>
      </c>
      <c r="P221" s="54" t="s">
        <v>65</v>
      </c>
      <c r="Q221" s="56">
        <v>133126816.56</v>
      </c>
      <c r="R221" s="56">
        <v>82442090</v>
      </c>
      <c r="S221" s="4">
        <v>0</v>
      </c>
      <c r="T221" s="4">
        <v>14747861</v>
      </c>
      <c r="U221" s="4">
        <v>8928366</v>
      </c>
      <c r="V221" s="5">
        <v>8888797.5600000005</v>
      </c>
      <c r="W221" s="5">
        <v>18119702</v>
      </c>
      <c r="X221" s="1"/>
      <c r="Y221" s="65"/>
      <c r="Z221" s="54"/>
      <c r="AA221" s="44">
        <f t="shared" si="36"/>
        <v>115007114.56</v>
      </c>
      <c r="AB221" s="45">
        <f t="shared" si="37"/>
        <v>0.71684339108420458</v>
      </c>
      <c r="AC221" s="45">
        <f t="shared" si="38"/>
        <v>7.7633162384419363E-2</v>
      </c>
      <c r="AD221" s="45">
        <f t="shared" si="39"/>
        <v>8.0386773446518341E-3</v>
      </c>
      <c r="AE221" s="45">
        <f t="shared" si="40"/>
        <v>8.7057780181166826E-4</v>
      </c>
      <c r="AF221" s="46">
        <f t="shared" si="41"/>
        <v>1.1213993802040318E-2</v>
      </c>
    </row>
    <row r="222" spans="1:33" ht="13.5" customHeight="1" x14ac:dyDescent="0.25">
      <c r="A222" s="13" t="s">
        <v>544</v>
      </c>
      <c r="B222" s="75" t="s">
        <v>545</v>
      </c>
      <c r="C222" s="10" t="s">
        <v>582</v>
      </c>
      <c r="D222" s="76" t="s">
        <v>505</v>
      </c>
      <c r="E222" s="66" t="s">
        <v>130</v>
      </c>
      <c r="F222" s="65" t="s">
        <v>133</v>
      </c>
      <c r="G222" s="66" t="s">
        <v>50</v>
      </c>
      <c r="H222" s="66" t="s">
        <v>41</v>
      </c>
      <c r="I222" s="13" t="s">
        <v>27</v>
      </c>
      <c r="J222" s="5">
        <v>11222578903.046108</v>
      </c>
      <c r="K222" s="106" t="s">
        <v>506</v>
      </c>
      <c r="L222" s="20" t="s">
        <v>65</v>
      </c>
      <c r="M222" s="20" t="s">
        <v>65</v>
      </c>
      <c r="N222" s="14" t="s">
        <v>510</v>
      </c>
      <c r="O222" s="21">
        <v>5.0000000000000001E-4</v>
      </c>
      <c r="P222" s="20" t="s">
        <v>65</v>
      </c>
      <c r="Q222" s="53">
        <v>136438354.0774</v>
      </c>
      <c r="R222" s="53">
        <v>79950058</v>
      </c>
      <c r="S222" s="5">
        <v>0</v>
      </c>
      <c r="T222" s="5">
        <v>26435210</v>
      </c>
      <c r="U222" s="5">
        <v>8759086</v>
      </c>
      <c r="V222" s="5">
        <v>9445276.0773999989</v>
      </c>
      <c r="W222" s="5">
        <v>11848724</v>
      </c>
      <c r="X222" s="5">
        <v>5225479.3250000002</v>
      </c>
      <c r="Y222" s="66"/>
      <c r="Z222" s="21">
        <v>1.1999999999999999E-3</v>
      </c>
      <c r="AA222" s="44">
        <f t="shared" si="36"/>
        <v>124589630.0774</v>
      </c>
      <c r="AB222" s="45">
        <f t="shared" si="37"/>
        <v>0.64170716254901683</v>
      </c>
      <c r="AC222" s="45">
        <f t="shared" si="38"/>
        <v>7.0303491506945717E-2</v>
      </c>
      <c r="AD222" s="45">
        <f t="shared" si="39"/>
        <v>7.1240361676850779E-3</v>
      </c>
      <c r="AE222" s="45">
        <f t="shared" si="40"/>
        <v>7.8048780727418626E-4</v>
      </c>
      <c r="AF222" s="46">
        <f t="shared" si="41"/>
        <v>1.230169339451764E-2</v>
      </c>
      <c r="AG222" s="68"/>
    </row>
    <row r="223" spans="1:33" ht="13.5" customHeight="1" x14ac:dyDescent="0.25">
      <c r="A223" s="10" t="s">
        <v>546</v>
      </c>
      <c r="B223" s="34" t="s">
        <v>547</v>
      </c>
      <c r="C223" s="10" t="s">
        <v>582</v>
      </c>
      <c r="D223" s="64" t="s">
        <v>505</v>
      </c>
      <c r="E223" s="65" t="s">
        <v>130</v>
      </c>
      <c r="F223" s="65" t="s">
        <v>133</v>
      </c>
      <c r="G223" s="37" t="s">
        <v>64</v>
      </c>
      <c r="H223" s="66" t="s">
        <v>41</v>
      </c>
      <c r="I223" s="13" t="s">
        <v>27</v>
      </c>
      <c r="J223" s="4">
        <v>11808297523.389048</v>
      </c>
      <c r="K223" s="51" t="s">
        <v>506</v>
      </c>
      <c r="L223" s="12" t="s">
        <v>536</v>
      </c>
      <c r="M223" s="54" t="s">
        <v>68</v>
      </c>
      <c r="N223" s="12" t="s">
        <v>510</v>
      </c>
      <c r="O223" s="9">
        <v>5.0000000000000001E-4</v>
      </c>
      <c r="P223" s="54" t="s">
        <v>65</v>
      </c>
      <c r="Q223" s="56">
        <v>50757774</v>
      </c>
      <c r="R223" s="56">
        <v>0</v>
      </c>
      <c r="S223" s="4">
        <v>39103543</v>
      </c>
      <c r="T223" s="4">
        <v>0</v>
      </c>
      <c r="U223" s="4">
        <v>4733099</v>
      </c>
      <c r="V223" s="5">
        <v>6474956</v>
      </c>
      <c r="W223" s="5">
        <v>446176</v>
      </c>
      <c r="X223" s="1"/>
      <c r="Y223" s="65"/>
      <c r="Z223" s="9">
        <v>7.0000000000000001E-3</v>
      </c>
      <c r="AA223" s="44">
        <f t="shared" si="36"/>
        <v>11208055</v>
      </c>
      <c r="AB223" s="45">
        <f t="shared" si="37"/>
        <v>0</v>
      </c>
      <c r="AC223" s="45">
        <f t="shared" si="38"/>
        <v>0.42229441236682014</v>
      </c>
      <c r="AD223" s="45">
        <f t="shared" si="39"/>
        <v>0</v>
      </c>
      <c r="AE223" s="45">
        <f t="shared" si="40"/>
        <v>4.0082823037148322E-4</v>
      </c>
      <c r="AF223" s="46">
        <f t="shared" si="41"/>
        <v>7.9491677337736339E-3</v>
      </c>
    </row>
    <row r="224" spans="1:33" ht="13.5" customHeight="1" x14ac:dyDescent="0.25">
      <c r="A224" s="10" t="s">
        <v>548</v>
      </c>
      <c r="B224" s="34" t="s">
        <v>549</v>
      </c>
      <c r="C224" s="10" t="s">
        <v>582</v>
      </c>
      <c r="D224" s="64" t="s">
        <v>505</v>
      </c>
      <c r="E224" s="65" t="s">
        <v>130</v>
      </c>
      <c r="F224" s="65" t="s">
        <v>133</v>
      </c>
      <c r="G224" s="1" t="s">
        <v>266</v>
      </c>
      <c r="H224" s="66" t="s">
        <v>41</v>
      </c>
      <c r="I224" s="13" t="s">
        <v>27</v>
      </c>
      <c r="J224" s="4">
        <v>12154583418.108101</v>
      </c>
      <c r="K224" s="51" t="s">
        <v>506</v>
      </c>
      <c r="L224" s="12" t="s">
        <v>536</v>
      </c>
      <c r="M224" s="54" t="s">
        <v>68</v>
      </c>
      <c r="N224" s="12" t="s">
        <v>510</v>
      </c>
      <c r="O224" s="9">
        <v>5.0000000000000001E-4</v>
      </c>
      <c r="P224" s="54" t="s">
        <v>65</v>
      </c>
      <c r="Q224" s="56">
        <v>12369250</v>
      </c>
      <c r="R224" s="56">
        <v>0</v>
      </c>
      <c r="S224" s="4">
        <v>0</v>
      </c>
      <c r="T224" s="4">
        <v>35627</v>
      </c>
      <c r="U224" s="4">
        <v>4862593</v>
      </c>
      <c r="V224" s="5">
        <v>7057047</v>
      </c>
      <c r="W224" s="5">
        <v>413983</v>
      </c>
      <c r="X224" s="1"/>
      <c r="Y224" s="65"/>
      <c r="Z224" s="9">
        <v>1.44E-2</v>
      </c>
      <c r="AA224" s="44">
        <f t="shared" si="36"/>
        <v>11955267</v>
      </c>
      <c r="AB224" s="45">
        <f t="shared" si="37"/>
        <v>0</v>
      </c>
      <c r="AC224" s="45">
        <f t="shared" si="38"/>
        <v>0.40673227958856961</v>
      </c>
      <c r="AD224" s="45">
        <f t="shared" si="39"/>
        <v>0</v>
      </c>
      <c r="AE224" s="45">
        <f t="shared" si="40"/>
        <v>4.0006249763818545E-4</v>
      </c>
      <c r="AF224" s="46">
        <f t="shared" si="41"/>
        <v>1.5383601542623734E-2</v>
      </c>
    </row>
    <row r="225" spans="1:33" ht="13.5" customHeight="1" x14ac:dyDescent="0.25">
      <c r="A225" s="10" t="s">
        <v>550</v>
      </c>
      <c r="B225" s="34" t="s">
        <v>551</v>
      </c>
      <c r="C225" s="10" t="s">
        <v>582</v>
      </c>
      <c r="D225" s="64" t="s">
        <v>505</v>
      </c>
      <c r="E225" s="65" t="s">
        <v>130</v>
      </c>
      <c r="F225" s="65" t="s">
        <v>133</v>
      </c>
      <c r="G225" s="1" t="s">
        <v>266</v>
      </c>
      <c r="H225" s="66" t="s">
        <v>41</v>
      </c>
      <c r="I225" s="13" t="s">
        <v>27</v>
      </c>
      <c r="J225" s="4">
        <v>32395886748.113651</v>
      </c>
      <c r="K225" s="51" t="s">
        <v>506</v>
      </c>
      <c r="L225" s="12" t="s">
        <v>536</v>
      </c>
      <c r="M225" s="54" t="s">
        <v>68</v>
      </c>
      <c r="N225" s="12" t="s">
        <v>510</v>
      </c>
      <c r="O225" s="9">
        <v>5.0000000000000001E-4</v>
      </c>
      <c r="P225" s="54" t="s">
        <v>65</v>
      </c>
      <c r="Q225" s="56">
        <v>457967764</v>
      </c>
      <c r="R225" s="56">
        <v>0</v>
      </c>
      <c r="S225" s="4">
        <v>429851999</v>
      </c>
      <c r="T225" s="4">
        <v>0</v>
      </c>
      <c r="U225" s="4">
        <v>12952724</v>
      </c>
      <c r="V225" s="5">
        <v>14160670</v>
      </c>
      <c r="W225" s="5">
        <v>1002371</v>
      </c>
      <c r="X225" s="1"/>
      <c r="Y225" s="65"/>
      <c r="Z225" s="9">
        <v>8.2000000000000007E-3</v>
      </c>
      <c r="AA225" s="44">
        <f t="shared" si="36"/>
        <v>27113394</v>
      </c>
      <c r="AB225" s="45">
        <f t="shared" si="37"/>
        <v>0</v>
      </c>
      <c r="AC225" s="45">
        <f t="shared" si="38"/>
        <v>0.4777241831103845</v>
      </c>
      <c r="AD225" s="45">
        <f t="shared" si="39"/>
        <v>0</v>
      </c>
      <c r="AE225" s="45">
        <f t="shared" si="40"/>
        <v>3.9982619092080297E-4</v>
      </c>
      <c r="AF225" s="46">
        <f t="shared" si="41"/>
        <v>9.0369393994618394E-3</v>
      </c>
    </row>
    <row r="226" spans="1:33" ht="13.5" customHeight="1" x14ac:dyDescent="0.25">
      <c r="A226" s="10" t="s">
        <v>552</v>
      </c>
      <c r="B226" s="34" t="s">
        <v>553</v>
      </c>
      <c r="C226" s="10" t="s">
        <v>582</v>
      </c>
      <c r="D226" s="64" t="s">
        <v>505</v>
      </c>
      <c r="E226" s="65" t="s">
        <v>130</v>
      </c>
      <c r="F226" s="65" t="s">
        <v>1309</v>
      </c>
      <c r="G226" s="1" t="s">
        <v>138</v>
      </c>
      <c r="H226" s="66" t="s">
        <v>26</v>
      </c>
      <c r="I226" s="13" t="s">
        <v>27</v>
      </c>
      <c r="J226" s="4">
        <v>1304658473.1666667</v>
      </c>
      <c r="K226" s="51" t="s">
        <v>554</v>
      </c>
      <c r="L226" s="54" t="s">
        <v>65</v>
      </c>
      <c r="M226" s="54" t="s">
        <v>65</v>
      </c>
      <c r="N226" s="12" t="s">
        <v>510</v>
      </c>
      <c r="O226" s="9">
        <v>5.0000000000000001E-4</v>
      </c>
      <c r="P226" s="54" t="s">
        <v>65</v>
      </c>
      <c r="Q226" s="56">
        <v>12709321.0835</v>
      </c>
      <c r="R226" s="56">
        <v>5623981</v>
      </c>
      <c r="S226" s="4">
        <v>0</v>
      </c>
      <c r="T226" s="4">
        <v>4159761</v>
      </c>
      <c r="U226" s="4">
        <v>848839</v>
      </c>
      <c r="V226" s="5">
        <v>2067593.0834999999</v>
      </c>
      <c r="W226" s="5">
        <v>9147</v>
      </c>
      <c r="X226" s="1"/>
      <c r="Y226" s="65"/>
      <c r="Z226" s="54"/>
      <c r="AA226" s="44">
        <f t="shared" si="36"/>
        <v>12700174.0835</v>
      </c>
      <c r="AB226" s="45">
        <f t="shared" si="37"/>
        <v>0.44282707961512485</v>
      </c>
      <c r="AC226" s="45">
        <f t="shared" si="38"/>
        <v>6.6836800379201672E-2</v>
      </c>
      <c r="AD226" s="45">
        <f t="shared" si="39"/>
        <v>4.3106921203289886E-3</v>
      </c>
      <c r="AE226" s="45">
        <f t="shared" si="40"/>
        <v>6.5062161282691724E-4</v>
      </c>
      <c r="AF226" s="46">
        <f t="shared" si="41"/>
        <v>9.7344817396342355E-3</v>
      </c>
    </row>
    <row r="227" spans="1:33" ht="13.5" customHeight="1" x14ac:dyDescent="0.25">
      <c r="A227" s="10" t="s">
        <v>555</v>
      </c>
      <c r="B227" s="34" t="s">
        <v>556</v>
      </c>
      <c r="C227" s="10" t="s">
        <v>582</v>
      </c>
      <c r="D227" s="64" t="s">
        <v>505</v>
      </c>
      <c r="E227" s="65" t="s">
        <v>130</v>
      </c>
      <c r="F227" s="65" t="s">
        <v>1309</v>
      </c>
      <c r="G227" s="65" t="s">
        <v>50</v>
      </c>
      <c r="H227" s="66" t="s">
        <v>41</v>
      </c>
      <c r="I227" s="13" t="s">
        <v>27</v>
      </c>
      <c r="J227" s="4">
        <v>15240182519.458334</v>
      </c>
      <c r="K227" s="51" t="s">
        <v>506</v>
      </c>
      <c r="L227" s="54" t="s">
        <v>65</v>
      </c>
      <c r="M227" s="54" t="s">
        <v>65</v>
      </c>
      <c r="N227" s="12" t="s">
        <v>510</v>
      </c>
      <c r="O227" s="9">
        <v>5.0000000000000001E-4</v>
      </c>
      <c r="P227" s="54" t="s">
        <v>65</v>
      </c>
      <c r="Q227" s="56">
        <v>364848899.66604501</v>
      </c>
      <c r="R227" s="56">
        <v>258809384</v>
      </c>
      <c r="S227" s="4">
        <v>0</v>
      </c>
      <c r="T227" s="4">
        <v>51968635</v>
      </c>
      <c r="U227" s="4">
        <v>10799149</v>
      </c>
      <c r="V227" s="5">
        <v>12819344.666044999</v>
      </c>
      <c r="W227" s="5">
        <v>30452387</v>
      </c>
      <c r="X227" s="1"/>
      <c r="Y227" s="65"/>
      <c r="Z227" s="54"/>
      <c r="AA227" s="44">
        <f t="shared" si="36"/>
        <v>334396512.66604501</v>
      </c>
      <c r="AB227" s="45">
        <f t="shared" si="37"/>
        <v>0.77395957851530484</v>
      </c>
      <c r="AC227" s="45">
        <f t="shared" si="38"/>
        <v>3.2294442648045464E-2</v>
      </c>
      <c r="AD227" s="45">
        <f t="shared" si="39"/>
        <v>1.6982039661897604E-2</v>
      </c>
      <c r="AE227" s="45">
        <f t="shared" si="40"/>
        <v>7.0859709102642841E-4</v>
      </c>
      <c r="AF227" s="46">
        <f t="shared" si="41"/>
        <v>2.1941765608062425E-2</v>
      </c>
    </row>
    <row r="228" spans="1:33" ht="13.5" customHeight="1" x14ac:dyDescent="0.25">
      <c r="A228" s="10" t="s">
        <v>557</v>
      </c>
      <c r="B228" s="34" t="s">
        <v>558</v>
      </c>
      <c r="C228" s="10" t="s">
        <v>582</v>
      </c>
      <c r="D228" s="64" t="s">
        <v>505</v>
      </c>
      <c r="E228" s="65" t="s">
        <v>130</v>
      </c>
      <c r="F228" s="65" t="s">
        <v>1309</v>
      </c>
      <c r="G228" s="66" t="s">
        <v>33</v>
      </c>
      <c r="H228" s="66" t="s">
        <v>26</v>
      </c>
      <c r="I228" s="13" t="s">
        <v>27</v>
      </c>
      <c r="J228" s="4">
        <v>17535214157.84127</v>
      </c>
      <c r="K228" s="51" t="s">
        <v>506</v>
      </c>
      <c r="L228" s="54" t="s">
        <v>65</v>
      </c>
      <c r="M228" s="54" t="s">
        <v>65</v>
      </c>
      <c r="N228" s="12" t="s">
        <v>510</v>
      </c>
      <c r="O228" s="9">
        <v>5.0000000000000001E-4</v>
      </c>
      <c r="P228" s="54" t="s">
        <v>65</v>
      </c>
      <c r="Q228" s="56">
        <v>201802433.66604501</v>
      </c>
      <c r="R228" s="56">
        <v>100099097</v>
      </c>
      <c r="S228" s="4">
        <v>0</v>
      </c>
      <c r="T228" s="4">
        <v>66189631</v>
      </c>
      <c r="U228" s="4">
        <v>8069958</v>
      </c>
      <c r="V228" s="5">
        <v>14765970.666044999</v>
      </c>
      <c r="W228" s="5">
        <v>12677777</v>
      </c>
      <c r="X228" s="1"/>
      <c r="Y228" s="65"/>
      <c r="Z228" s="54"/>
      <c r="AA228" s="44">
        <f t="shared" si="36"/>
        <v>189124656.66604501</v>
      </c>
      <c r="AB228" s="45">
        <f t="shared" si="37"/>
        <v>0.52927576321660841</v>
      </c>
      <c r="AC228" s="45">
        <f t="shared" si="38"/>
        <v>4.2670047059225467E-2</v>
      </c>
      <c r="AD228" s="45">
        <f t="shared" si="39"/>
        <v>5.7084616189439809E-3</v>
      </c>
      <c r="AE228" s="45">
        <f t="shared" si="40"/>
        <v>4.6021439643446465E-4</v>
      </c>
      <c r="AF228" s="46">
        <f t="shared" si="41"/>
        <v>1.0785420409677381E-2</v>
      </c>
    </row>
    <row r="229" spans="1:33" ht="13.5" customHeight="1" x14ac:dyDescent="0.25">
      <c r="A229" s="10" t="s">
        <v>559</v>
      </c>
      <c r="B229" s="34" t="s">
        <v>560</v>
      </c>
      <c r="C229" s="10" t="s">
        <v>582</v>
      </c>
      <c r="D229" s="64" t="s">
        <v>505</v>
      </c>
      <c r="E229" s="65" t="s">
        <v>130</v>
      </c>
      <c r="F229" s="55" t="s">
        <v>131</v>
      </c>
      <c r="G229" s="11" t="s">
        <v>77</v>
      </c>
      <c r="H229" s="66" t="s">
        <v>41</v>
      </c>
      <c r="I229" s="13" t="s">
        <v>27</v>
      </c>
      <c r="J229" s="4">
        <v>4586074483.7142859</v>
      </c>
      <c r="K229" s="51" t="s">
        <v>506</v>
      </c>
      <c r="L229" s="54" t="s">
        <v>65</v>
      </c>
      <c r="M229" s="54" t="s">
        <v>65</v>
      </c>
      <c r="N229" s="12" t="s">
        <v>510</v>
      </c>
      <c r="O229" s="9">
        <v>5.0000000000000001E-4</v>
      </c>
      <c r="P229" s="54" t="s">
        <v>65</v>
      </c>
      <c r="Q229" s="56">
        <v>228070315.0835</v>
      </c>
      <c r="R229" s="56">
        <v>64576659</v>
      </c>
      <c r="S229" s="4">
        <v>117689669</v>
      </c>
      <c r="T229" s="4">
        <v>28785626</v>
      </c>
      <c r="U229" s="4">
        <v>2879274</v>
      </c>
      <c r="V229" s="5">
        <v>7438232.0834999997</v>
      </c>
      <c r="W229" s="5">
        <v>6700855</v>
      </c>
      <c r="X229" s="1"/>
      <c r="Y229" s="65"/>
      <c r="Z229" s="54"/>
      <c r="AA229" s="44">
        <f t="shared" si="36"/>
        <v>103679791.0835</v>
      </c>
      <c r="AB229" s="45">
        <f t="shared" si="37"/>
        <v>0.62284711731326958</v>
      </c>
      <c r="AC229" s="45">
        <f t="shared" si="38"/>
        <v>2.7770831421536486E-2</v>
      </c>
      <c r="AD229" s="45">
        <f t="shared" si="39"/>
        <v>1.4081031441883392E-2</v>
      </c>
      <c r="AE229" s="45">
        <f t="shared" si="40"/>
        <v>6.278297507431804E-4</v>
      </c>
      <c r="AF229" s="46">
        <f t="shared" si="41"/>
        <v>2.2607524463826238E-2</v>
      </c>
    </row>
    <row r="230" spans="1:33" ht="13.5" customHeight="1" x14ac:dyDescent="0.25">
      <c r="A230" s="10" t="s">
        <v>561</v>
      </c>
      <c r="B230" s="34" t="s">
        <v>562</v>
      </c>
      <c r="C230" s="10" t="s">
        <v>582</v>
      </c>
      <c r="D230" s="64" t="s">
        <v>505</v>
      </c>
      <c r="E230" s="65" t="s">
        <v>130</v>
      </c>
      <c r="F230" s="65" t="s">
        <v>133</v>
      </c>
      <c r="G230" s="1" t="s">
        <v>266</v>
      </c>
      <c r="H230" s="66" t="s">
        <v>41</v>
      </c>
      <c r="I230" s="13" t="s">
        <v>135</v>
      </c>
      <c r="J230" s="4">
        <v>4486492.4171825396</v>
      </c>
      <c r="K230" s="51">
        <v>0</v>
      </c>
      <c r="L230" s="54" t="s">
        <v>65</v>
      </c>
      <c r="M230" s="54" t="s">
        <v>65</v>
      </c>
      <c r="N230" s="12" t="s">
        <v>510</v>
      </c>
      <c r="O230" s="9">
        <v>5.0000000000000001E-4</v>
      </c>
      <c r="P230" s="54" t="s">
        <v>65</v>
      </c>
      <c r="Q230" s="56">
        <v>7966.7781586026085</v>
      </c>
      <c r="R230" s="56">
        <v>0</v>
      </c>
      <c r="S230" s="4">
        <v>0</v>
      </c>
      <c r="T230" s="4">
        <v>0</v>
      </c>
      <c r="U230" s="4">
        <v>1731.6456127208962</v>
      </c>
      <c r="V230" s="5">
        <v>5631.1623732507069</v>
      </c>
      <c r="W230" s="5">
        <v>603.97017263100554</v>
      </c>
      <c r="X230" s="1"/>
      <c r="Y230" s="65"/>
      <c r="Z230" s="9">
        <v>1.49E-2</v>
      </c>
      <c r="AA230" s="44">
        <f t="shared" si="36"/>
        <v>7362.8079859716036</v>
      </c>
      <c r="AB230" s="45">
        <f t="shared" si="37"/>
        <v>0</v>
      </c>
      <c r="AC230" s="45">
        <f t="shared" si="38"/>
        <v>0.23518820754530195</v>
      </c>
      <c r="AD230" s="45">
        <f t="shared" si="39"/>
        <v>0</v>
      </c>
      <c r="AE230" s="45">
        <f t="shared" si="40"/>
        <v>3.859686926225427E-4</v>
      </c>
      <c r="AF230" s="46">
        <f t="shared" si="41"/>
        <v>1.6541105634721068E-2</v>
      </c>
    </row>
    <row r="231" spans="1:33" ht="13.5" customHeight="1" x14ac:dyDescent="0.25">
      <c r="A231" s="13" t="s">
        <v>563</v>
      </c>
      <c r="B231" s="75" t="s">
        <v>564</v>
      </c>
      <c r="C231" s="10" t="s">
        <v>582</v>
      </c>
      <c r="D231" s="76" t="s">
        <v>505</v>
      </c>
      <c r="E231" s="66" t="s">
        <v>130</v>
      </c>
      <c r="F231" s="65" t="s">
        <v>133</v>
      </c>
      <c r="G231" s="1" t="s">
        <v>266</v>
      </c>
      <c r="H231" s="66" t="s">
        <v>41</v>
      </c>
      <c r="I231" s="13" t="s">
        <v>135</v>
      </c>
      <c r="J231" s="5">
        <v>14739977.022341266</v>
      </c>
      <c r="K231" s="106" t="s">
        <v>506</v>
      </c>
      <c r="L231" s="14" t="s">
        <v>536</v>
      </c>
      <c r="M231" s="20" t="s">
        <v>68</v>
      </c>
      <c r="N231" s="14" t="s">
        <v>507</v>
      </c>
      <c r="O231" s="21">
        <v>5.0000000000000001E-4</v>
      </c>
      <c r="P231" s="20" t="s">
        <v>65</v>
      </c>
      <c r="Q231" s="56">
        <v>220362.40253328343</v>
      </c>
      <c r="R231" s="53">
        <v>0</v>
      </c>
      <c r="S231" s="5">
        <v>203600.78994858524</v>
      </c>
      <c r="T231" s="5">
        <v>0</v>
      </c>
      <c r="U231" s="5">
        <v>5691.1811774319858</v>
      </c>
      <c r="V231" s="5">
        <v>9661.5206510265925</v>
      </c>
      <c r="W231" s="5">
        <v>1408.9107562395723</v>
      </c>
      <c r="X231" s="50"/>
      <c r="Y231" s="66"/>
      <c r="Z231" s="21">
        <v>1.06E-2</v>
      </c>
      <c r="AA231" s="44">
        <f t="shared" si="36"/>
        <v>15352.701828458579</v>
      </c>
      <c r="AB231" s="45">
        <f t="shared" si="37"/>
        <v>0</v>
      </c>
      <c r="AC231" s="45">
        <f t="shared" si="38"/>
        <v>0.37069574079023093</v>
      </c>
      <c r="AD231" s="45">
        <f t="shared" si="39"/>
        <v>0</v>
      </c>
      <c r="AE231" s="45">
        <f t="shared" si="40"/>
        <v>3.8610515937751518E-4</v>
      </c>
      <c r="AF231" s="46">
        <f t="shared" si="41"/>
        <v>1.1641568911891017E-2</v>
      </c>
      <c r="AG231" s="68"/>
    </row>
    <row r="232" spans="1:33" ht="13.5" customHeight="1" x14ac:dyDescent="0.25">
      <c r="A232" s="10" t="s">
        <v>565</v>
      </c>
      <c r="B232" s="34" t="s">
        <v>566</v>
      </c>
      <c r="C232" s="10" t="s">
        <v>582</v>
      </c>
      <c r="D232" s="64" t="s">
        <v>505</v>
      </c>
      <c r="E232" s="65" t="s">
        <v>130</v>
      </c>
      <c r="F232" s="65" t="s">
        <v>1309</v>
      </c>
      <c r="G232" s="1" t="s">
        <v>138</v>
      </c>
      <c r="H232" s="66" t="s">
        <v>41</v>
      </c>
      <c r="I232" s="13" t="s">
        <v>135</v>
      </c>
      <c r="J232" s="4">
        <v>3004396.5916269836</v>
      </c>
      <c r="K232" s="51" t="s">
        <v>506</v>
      </c>
      <c r="L232" s="54" t="s">
        <v>65</v>
      </c>
      <c r="M232" s="54" t="s">
        <v>65</v>
      </c>
      <c r="N232" s="12" t="s">
        <v>510</v>
      </c>
      <c r="O232" s="9">
        <v>5.0000000000000001E-4</v>
      </c>
      <c r="P232" s="54" t="s">
        <v>65</v>
      </c>
      <c r="Q232" s="56">
        <v>21134.683092376315</v>
      </c>
      <c r="R232" s="56">
        <v>9710.9094623582696</v>
      </c>
      <c r="S232" s="4">
        <v>0</v>
      </c>
      <c r="T232" s="4">
        <v>3410.5383227212369</v>
      </c>
      <c r="U232" s="4">
        <v>1169.6959378936974</v>
      </c>
      <c r="V232" s="5">
        <v>6254.2547495658691</v>
      </c>
      <c r="W232" s="5">
        <v>589.28461983724333</v>
      </c>
      <c r="X232" s="1"/>
      <c r="Y232" s="65"/>
      <c r="Z232" s="54"/>
      <c r="AA232" s="44">
        <f t="shared" si="36"/>
        <v>20545.398472539073</v>
      </c>
      <c r="AB232" s="45">
        <f t="shared" si="37"/>
        <v>0.47265617531525839</v>
      </c>
      <c r="AC232" s="45">
        <f t="shared" si="38"/>
        <v>5.693225855206021E-2</v>
      </c>
      <c r="AD232" s="45">
        <f t="shared" si="39"/>
        <v>3.2322328847735377E-3</v>
      </c>
      <c r="AE232" s="45">
        <f t="shared" si="40"/>
        <v>3.8932807378145342E-4</v>
      </c>
      <c r="AF232" s="46">
        <f t="shared" si="41"/>
        <v>6.8384442086632229E-3</v>
      </c>
    </row>
    <row r="233" spans="1:33" ht="13.5" customHeight="1" x14ac:dyDescent="0.25">
      <c r="A233" s="13" t="s">
        <v>567</v>
      </c>
      <c r="B233" s="34" t="s">
        <v>568</v>
      </c>
      <c r="C233" s="10" t="s">
        <v>582</v>
      </c>
      <c r="D233" s="64" t="s">
        <v>505</v>
      </c>
      <c r="E233" s="65" t="s">
        <v>130</v>
      </c>
      <c r="F233" s="55" t="s">
        <v>131</v>
      </c>
      <c r="G233" s="11" t="s">
        <v>77</v>
      </c>
      <c r="H233" s="66" t="s">
        <v>41</v>
      </c>
      <c r="I233" s="10" t="s">
        <v>27</v>
      </c>
      <c r="J233" s="5">
        <v>33782013129.026703</v>
      </c>
      <c r="K233" s="51" t="s">
        <v>506</v>
      </c>
      <c r="L233" s="12" t="s">
        <v>132</v>
      </c>
      <c r="M233" s="54" t="s">
        <v>68</v>
      </c>
      <c r="N233" s="12" t="s">
        <v>510</v>
      </c>
      <c r="O233" s="9">
        <v>5.0000000000000001E-4</v>
      </c>
      <c r="P233" s="54" t="s">
        <v>65</v>
      </c>
      <c r="Q233" s="56">
        <v>725703065.55999994</v>
      </c>
      <c r="R233" s="56">
        <v>368582833</v>
      </c>
      <c r="S233" s="4">
        <v>63385258</v>
      </c>
      <c r="T233" s="4">
        <v>201382924</v>
      </c>
      <c r="U233" s="4">
        <v>18258860</v>
      </c>
      <c r="V233" s="5">
        <v>70612454.560000002</v>
      </c>
      <c r="W233" s="5">
        <v>3480736</v>
      </c>
      <c r="X233" s="1"/>
      <c r="Y233" s="65"/>
      <c r="Z233" s="54"/>
      <c r="AA233" s="44">
        <f t="shared" si="36"/>
        <v>658837071.55999994</v>
      </c>
      <c r="AB233" s="45">
        <f t="shared" si="37"/>
        <v>0.55944458639412398</v>
      </c>
      <c r="AC233" s="45">
        <f t="shared" si="38"/>
        <v>2.7713771413570457E-2</v>
      </c>
      <c r="AD233" s="45">
        <f t="shared" si="39"/>
        <v>1.0910623697653488E-2</v>
      </c>
      <c r="AE233" s="45">
        <f t="shared" si="40"/>
        <v>5.4049058385781455E-4</v>
      </c>
      <c r="AF233" s="46">
        <f t="shared" si="41"/>
        <v>1.9502599476343929E-2</v>
      </c>
    </row>
    <row r="234" spans="1:33" ht="13.5" customHeight="1" x14ac:dyDescent="0.25">
      <c r="A234" s="10" t="s">
        <v>569</v>
      </c>
      <c r="B234" s="34" t="s">
        <v>570</v>
      </c>
      <c r="C234" s="10" t="s">
        <v>582</v>
      </c>
      <c r="D234" s="64" t="s">
        <v>505</v>
      </c>
      <c r="E234" s="65" t="s">
        <v>130</v>
      </c>
      <c r="F234" s="65" t="s">
        <v>133</v>
      </c>
      <c r="G234" s="11" t="s">
        <v>77</v>
      </c>
      <c r="H234" s="66" t="s">
        <v>41</v>
      </c>
      <c r="I234" s="10" t="s">
        <v>58</v>
      </c>
      <c r="J234" s="4">
        <v>2691083.4961507926</v>
      </c>
      <c r="K234" s="51">
        <v>0</v>
      </c>
      <c r="L234" s="54" t="s">
        <v>65</v>
      </c>
      <c r="M234" s="54" t="s">
        <v>65</v>
      </c>
      <c r="N234" s="12" t="s">
        <v>510</v>
      </c>
      <c r="O234" s="9">
        <v>5.0000000000000001E-4</v>
      </c>
      <c r="P234" s="54" t="s">
        <v>65</v>
      </c>
      <c r="Q234" s="56">
        <v>6578.2475725033773</v>
      </c>
      <c r="R234" s="56">
        <v>0</v>
      </c>
      <c r="S234" s="4">
        <v>0</v>
      </c>
      <c r="T234" s="4">
        <v>0</v>
      </c>
      <c r="U234" s="4">
        <v>1083.1554240884832</v>
      </c>
      <c r="V234" s="5">
        <v>4809.4867211111832</v>
      </c>
      <c r="W234" s="5">
        <v>685.60542730371048</v>
      </c>
      <c r="X234" s="1"/>
      <c r="Y234" s="65"/>
      <c r="Z234" s="9">
        <v>1.7600000000000001E-2</v>
      </c>
      <c r="AA234" s="44">
        <f t="shared" si="36"/>
        <v>5892.6421451996666</v>
      </c>
      <c r="AB234" s="45">
        <f t="shared" si="37"/>
        <v>0</v>
      </c>
      <c r="AC234" s="45">
        <f t="shared" si="38"/>
        <v>0.18381489956434161</v>
      </c>
      <c r="AD234" s="45">
        <f t="shared" si="39"/>
        <v>0</v>
      </c>
      <c r="AE234" s="45">
        <f t="shared" si="40"/>
        <v>4.0249788816949794E-4</v>
      </c>
      <c r="AF234" s="46">
        <f t="shared" si="41"/>
        <v>1.9789691309700441E-2</v>
      </c>
    </row>
    <row r="235" spans="1:33" ht="13.5" customHeight="1" x14ac:dyDescent="0.25">
      <c r="A235" s="10" t="s">
        <v>571</v>
      </c>
      <c r="B235" s="34" t="s">
        <v>572</v>
      </c>
      <c r="C235" s="10" t="s">
        <v>582</v>
      </c>
      <c r="D235" s="64" t="s">
        <v>505</v>
      </c>
      <c r="E235" s="65" t="s">
        <v>130</v>
      </c>
      <c r="F235" s="55" t="s">
        <v>131</v>
      </c>
      <c r="G235" s="11" t="s">
        <v>77</v>
      </c>
      <c r="H235" s="66" t="s">
        <v>41</v>
      </c>
      <c r="I235" s="10" t="s">
        <v>27</v>
      </c>
      <c r="J235" s="4">
        <v>1592277712.1088092</v>
      </c>
      <c r="K235" s="51" t="s">
        <v>513</v>
      </c>
      <c r="L235" s="12" t="s">
        <v>536</v>
      </c>
      <c r="M235" s="54" t="s">
        <v>68</v>
      </c>
      <c r="N235" s="12" t="s">
        <v>510</v>
      </c>
      <c r="O235" s="9">
        <v>5.0000000000000001E-4</v>
      </c>
      <c r="P235" s="54" t="s">
        <v>65</v>
      </c>
      <c r="Q235" s="56">
        <v>41847521</v>
      </c>
      <c r="R235" s="56">
        <v>14287886</v>
      </c>
      <c r="S235" s="4">
        <v>22104831</v>
      </c>
      <c r="T235" s="4">
        <v>0</v>
      </c>
      <c r="U235" s="4">
        <v>1132800</v>
      </c>
      <c r="V235" s="5">
        <v>2997751</v>
      </c>
      <c r="W235" s="5">
        <v>1324253</v>
      </c>
      <c r="X235" s="1"/>
      <c r="Y235" s="65"/>
      <c r="Z235" s="54"/>
      <c r="AA235" s="44">
        <f t="shared" si="36"/>
        <v>18418437</v>
      </c>
      <c r="AB235" s="45">
        <f t="shared" si="37"/>
        <v>0.7757382453245083</v>
      </c>
      <c r="AC235" s="45">
        <f t="shared" si="38"/>
        <v>6.1503590125481331E-2</v>
      </c>
      <c r="AD235" s="45">
        <f t="shared" si="39"/>
        <v>8.9732374518243768E-3</v>
      </c>
      <c r="AE235" s="45">
        <f t="shared" si="40"/>
        <v>7.1143368483109779E-4</v>
      </c>
      <c r="AF235" s="46">
        <f t="shared" si="41"/>
        <v>1.1567352139600485E-2</v>
      </c>
    </row>
    <row r="236" spans="1:33" ht="13.5" customHeight="1" x14ac:dyDescent="0.25">
      <c r="A236" s="10" t="s">
        <v>573</v>
      </c>
      <c r="B236" s="34" t="s">
        <v>574</v>
      </c>
      <c r="C236" s="10" t="s">
        <v>582</v>
      </c>
      <c r="D236" s="64" t="s">
        <v>505</v>
      </c>
      <c r="E236" s="65" t="s">
        <v>130</v>
      </c>
      <c r="F236" s="55" t="s">
        <v>131</v>
      </c>
      <c r="G236" s="11" t="s">
        <v>77</v>
      </c>
      <c r="H236" s="66" t="s">
        <v>41</v>
      </c>
      <c r="I236" s="10" t="s">
        <v>27</v>
      </c>
      <c r="J236" s="4">
        <v>1850245024.9051981</v>
      </c>
      <c r="K236" s="51" t="s">
        <v>513</v>
      </c>
      <c r="L236" s="12" t="s">
        <v>536</v>
      </c>
      <c r="M236" s="54" t="s">
        <v>68</v>
      </c>
      <c r="N236" s="12" t="s">
        <v>526</v>
      </c>
      <c r="O236" s="9">
        <v>5.0000000000000001E-4</v>
      </c>
      <c r="P236" s="54" t="s">
        <v>65</v>
      </c>
      <c r="Q236" s="56">
        <v>6582850</v>
      </c>
      <c r="R236" s="56">
        <v>1991576</v>
      </c>
      <c r="S236" s="4">
        <v>0</v>
      </c>
      <c r="T236" s="4">
        <v>0</v>
      </c>
      <c r="U236" s="4">
        <v>1313459</v>
      </c>
      <c r="V236" s="5">
        <v>2955787</v>
      </c>
      <c r="W236" s="5">
        <v>322028</v>
      </c>
      <c r="X236" s="1"/>
      <c r="Y236" s="65"/>
      <c r="Z236" s="54"/>
      <c r="AA236" s="44">
        <f t="shared" si="36"/>
        <v>6260822</v>
      </c>
      <c r="AB236" s="45">
        <f t="shared" si="37"/>
        <v>0.31810136113117415</v>
      </c>
      <c r="AC236" s="45">
        <f t="shared" si="38"/>
        <v>0.20979018410042644</v>
      </c>
      <c r="AD236" s="45">
        <f t="shared" si="39"/>
        <v>1.0763850047925644E-3</v>
      </c>
      <c r="AE236" s="45">
        <f t="shared" si="40"/>
        <v>7.0988381664060867E-4</v>
      </c>
      <c r="AF236" s="46">
        <f t="shared" si="41"/>
        <v>3.3837799403464352E-3</v>
      </c>
    </row>
    <row r="237" spans="1:33" ht="13.5" customHeight="1" x14ac:dyDescent="0.25">
      <c r="A237" s="10" t="s">
        <v>575</v>
      </c>
      <c r="B237" s="34" t="s">
        <v>576</v>
      </c>
      <c r="C237" s="10" t="s">
        <v>582</v>
      </c>
      <c r="D237" s="64" t="s">
        <v>505</v>
      </c>
      <c r="E237" s="65" t="s">
        <v>130</v>
      </c>
      <c r="F237" s="55" t="s">
        <v>131</v>
      </c>
      <c r="G237" s="11" t="s">
        <v>77</v>
      </c>
      <c r="H237" s="66" t="s">
        <v>41</v>
      </c>
      <c r="I237" s="10" t="s">
        <v>27</v>
      </c>
      <c r="J237" s="4">
        <v>3686737394.7048001</v>
      </c>
      <c r="K237" s="51" t="s">
        <v>513</v>
      </c>
      <c r="L237" s="12" t="s">
        <v>536</v>
      </c>
      <c r="M237" s="54" t="s">
        <v>68</v>
      </c>
      <c r="N237" s="12" t="s">
        <v>526</v>
      </c>
      <c r="O237" s="9">
        <v>5.0000000000000001E-4</v>
      </c>
      <c r="P237" s="54" t="s">
        <v>65</v>
      </c>
      <c r="Q237" s="56">
        <v>13954880.560000001</v>
      </c>
      <c r="R237" s="56">
        <v>5443861</v>
      </c>
      <c r="S237" s="4">
        <v>0</v>
      </c>
      <c r="T237" s="4">
        <v>0</v>
      </c>
      <c r="U237" s="4">
        <v>2619388</v>
      </c>
      <c r="V237" s="5">
        <v>4281446.5600000005</v>
      </c>
      <c r="W237" s="5">
        <v>1610185</v>
      </c>
      <c r="X237" s="1"/>
      <c r="Y237" s="65"/>
      <c r="Z237" s="54"/>
      <c r="AA237" s="44">
        <f t="shared" si="36"/>
        <v>12344695.560000001</v>
      </c>
      <c r="AB237" s="45">
        <f t="shared" si="37"/>
        <v>0.44098786993496336</v>
      </c>
      <c r="AC237" s="45">
        <f t="shared" si="38"/>
        <v>0.21218733076638141</v>
      </c>
      <c r="AD237" s="45">
        <f t="shared" si="39"/>
        <v>1.476606662524683E-3</v>
      </c>
      <c r="AE237" s="45">
        <f t="shared" si="40"/>
        <v>7.1048944352862878E-4</v>
      </c>
      <c r="AF237" s="46">
        <f t="shared" si="41"/>
        <v>3.3484065281488402E-3</v>
      </c>
    </row>
    <row r="238" spans="1:33" ht="13.5" customHeight="1" x14ac:dyDescent="0.25">
      <c r="A238" s="10" t="s">
        <v>577</v>
      </c>
      <c r="B238" s="34" t="s">
        <v>578</v>
      </c>
      <c r="C238" s="10" t="s">
        <v>582</v>
      </c>
      <c r="D238" s="64" t="s">
        <v>505</v>
      </c>
      <c r="E238" s="65" t="s">
        <v>130</v>
      </c>
      <c r="F238" s="55" t="s">
        <v>131</v>
      </c>
      <c r="G238" s="65" t="s">
        <v>543</v>
      </c>
      <c r="H238" s="66" t="s">
        <v>41</v>
      </c>
      <c r="I238" s="10" t="s">
        <v>27</v>
      </c>
      <c r="J238" s="4">
        <v>1086504560.7948012</v>
      </c>
      <c r="K238" s="51" t="s">
        <v>513</v>
      </c>
      <c r="L238" s="12" t="s">
        <v>132</v>
      </c>
      <c r="M238" s="54" t="s">
        <v>68</v>
      </c>
      <c r="N238" s="12" t="s">
        <v>510</v>
      </c>
      <c r="O238" s="9">
        <v>5.0000000000000001E-4</v>
      </c>
      <c r="P238" s="54" t="s">
        <v>65</v>
      </c>
      <c r="Q238" s="56">
        <v>2765578.0773999998</v>
      </c>
      <c r="R238" s="56">
        <v>0</v>
      </c>
      <c r="S238" s="4">
        <v>0</v>
      </c>
      <c r="T238" s="4">
        <v>0</v>
      </c>
      <c r="U238" s="4">
        <v>815133</v>
      </c>
      <c r="V238" s="5">
        <v>1776334.0774000001</v>
      </c>
      <c r="W238" s="5">
        <v>174111</v>
      </c>
      <c r="X238" s="1"/>
      <c r="Y238" s="65"/>
      <c r="Z238" s="54"/>
      <c r="AA238" s="44">
        <f t="shared" si="36"/>
        <v>2591467.0773999998</v>
      </c>
      <c r="AB238" s="45">
        <f t="shared" si="37"/>
        <v>0</v>
      </c>
      <c r="AC238" s="45">
        <f t="shared" si="38"/>
        <v>0.31454499542313963</v>
      </c>
      <c r="AD238" s="45">
        <f t="shared" si="39"/>
        <v>0</v>
      </c>
      <c r="AE238" s="45">
        <f t="shared" si="40"/>
        <v>7.5023431047883764E-4</v>
      </c>
      <c r="AF238" s="46">
        <f t="shared" si="41"/>
        <v>2.3851414627328268E-3</v>
      </c>
    </row>
    <row r="239" spans="1:33" ht="13.5" customHeight="1" x14ac:dyDescent="0.25">
      <c r="A239" s="10" t="s">
        <v>579</v>
      </c>
      <c r="B239" s="34" t="s">
        <v>580</v>
      </c>
      <c r="C239" s="10" t="s">
        <v>582</v>
      </c>
      <c r="D239" s="64" t="s">
        <v>505</v>
      </c>
      <c r="E239" s="65" t="s">
        <v>130</v>
      </c>
      <c r="F239" s="55" t="s">
        <v>131</v>
      </c>
      <c r="G239" s="11" t="s">
        <v>77</v>
      </c>
      <c r="H239" s="66" t="s">
        <v>41</v>
      </c>
      <c r="I239" s="10" t="s">
        <v>27</v>
      </c>
      <c r="J239" s="4">
        <v>922471275.57539678</v>
      </c>
      <c r="K239" s="51" t="s">
        <v>581</v>
      </c>
      <c r="L239" s="12" t="s">
        <v>536</v>
      </c>
      <c r="M239" s="54" t="s">
        <v>68</v>
      </c>
      <c r="N239" s="12" t="s">
        <v>510</v>
      </c>
      <c r="O239" s="9">
        <v>5.0000000000000001E-4</v>
      </c>
      <c r="P239" s="54" t="s">
        <v>65</v>
      </c>
      <c r="Q239" s="56">
        <v>22632351.559999999</v>
      </c>
      <c r="R239" s="56">
        <v>8676350</v>
      </c>
      <c r="S239" s="4">
        <v>8351322</v>
      </c>
      <c r="T239" s="4">
        <v>2316465</v>
      </c>
      <c r="U239" s="4">
        <v>653168</v>
      </c>
      <c r="V239" s="5">
        <v>2315151.56</v>
      </c>
      <c r="W239" s="5">
        <v>319895</v>
      </c>
      <c r="X239" s="1"/>
      <c r="Y239" s="65"/>
      <c r="Z239" s="54"/>
      <c r="AA239" s="44">
        <f t="shared" si="36"/>
        <v>13961134.560000001</v>
      </c>
      <c r="AB239" s="45">
        <f t="shared" si="37"/>
        <v>0.62146453518602862</v>
      </c>
      <c r="AC239" s="45">
        <f t="shared" si="38"/>
        <v>4.6784736383201221E-2</v>
      </c>
      <c r="AD239" s="45">
        <f t="shared" si="39"/>
        <v>9.4055503187219312E-3</v>
      </c>
      <c r="AE239" s="45">
        <f t="shared" si="40"/>
        <v>7.0806323979311189E-4</v>
      </c>
      <c r="AF239" s="46">
        <f t="shared" si="41"/>
        <v>1.513449245483732E-2</v>
      </c>
    </row>
    <row r="240" spans="1:33" ht="13.5" customHeight="1" x14ac:dyDescent="0.25">
      <c r="A240" s="10" t="s">
        <v>583</v>
      </c>
      <c r="B240" s="34" t="s">
        <v>584</v>
      </c>
      <c r="C240" s="10" t="s">
        <v>608</v>
      </c>
      <c r="D240" s="64" t="s">
        <v>129</v>
      </c>
      <c r="E240" s="65" t="s">
        <v>130</v>
      </c>
      <c r="F240" s="65" t="s">
        <v>1309</v>
      </c>
      <c r="G240" s="66" t="s">
        <v>827</v>
      </c>
      <c r="H240" s="66" t="s">
        <v>26</v>
      </c>
      <c r="I240" s="10" t="s">
        <v>27</v>
      </c>
      <c r="J240" s="15">
        <v>986485293.96047425</v>
      </c>
      <c r="K240" s="51" t="s">
        <v>585</v>
      </c>
      <c r="L240" s="9"/>
      <c r="M240" s="9"/>
      <c r="N240" s="107">
        <v>8.0000000000000004E-4</v>
      </c>
      <c r="O240" s="9">
        <v>0.01</v>
      </c>
      <c r="P240" s="9"/>
      <c r="Q240" s="56">
        <v>9092482.7727318015</v>
      </c>
      <c r="R240" s="52">
        <v>3394885.1607999098</v>
      </c>
      <c r="S240" s="10"/>
      <c r="T240" s="10"/>
      <c r="U240" s="15">
        <v>784634.67540124338</v>
      </c>
      <c r="V240" s="5">
        <v>2168297.8059383775</v>
      </c>
      <c r="W240" s="5">
        <v>288183.66232694633</v>
      </c>
      <c r="X240" s="10"/>
      <c r="Y240" s="10"/>
      <c r="Z240" s="10"/>
      <c r="AA240" s="44">
        <f t="shared" ref="AA240:AA248" si="42">+R240+T240+U240+V240</f>
        <v>6347817.6421395307</v>
      </c>
      <c r="AB240" s="45">
        <f t="shared" ref="AB240:AB248" si="43">+R240/AA240</f>
        <v>0.53481138750162083</v>
      </c>
      <c r="AC240" s="45">
        <f t="shared" ref="AC240:AC248" si="44">+U240/AA240</f>
        <v>0.12360699686652978</v>
      </c>
      <c r="AD240" s="45">
        <f t="shared" ref="AD240:AD248" si="45">+R240/J240</f>
        <v>3.4413945971463549E-3</v>
      </c>
      <c r="AE240" s="45">
        <f t="shared" ref="AE240:AE248" si="46">+U240/J240</f>
        <v>7.9538405712176945E-4</v>
      </c>
      <c r="AF240" s="46">
        <f t="shared" ref="AF240:AF248" si="47">+AA240/J240+Z240</f>
        <v>6.4347818269593687E-3</v>
      </c>
    </row>
    <row r="241" spans="1:33" ht="13.5" customHeight="1" x14ac:dyDescent="0.25">
      <c r="A241" s="10" t="s">
        <v>586</v>
      </c>
      <c r="B241" s="34" t="s">
        <v>587</v>
      </c>
      <c r="C241" s="10" t="s">
        <v>608</v>
      </c>
      <c r="D241" s="64" t="s">
        <v>129</v>
      </c>
      <c r="E241" s="65" t="s">
        <v>130</v>
      </c>
      <c r="F241" s="65" t="s">
        <v>1309</v>
      </c>
      <c r="G241" s="66" t="s">
        <v>827</v>
      </c>
      <c r="H241" s="66" t="s">
        <v>26</v>
      </c>
      <c r="I241" s="10" t="s">
        <v>27</v>
      </c>
      <c r="J241" s="15">
        <v>1056501.6877470356</v>
      </c>
      <c r="K241" s="51" t="s">
        <v>588</v>
      </c>
      <c r="L241" s="9"/>
      <c r="M241" s="9"/>
      <c r="N241" s="107">
        <v>8.0000000000000004E-4</v>
      </c>
      <c r="O241" s="9">
        <v>0.01</v>
      </c>
      <c r="P241" s="9"/>
      <c r="Q241" s="56">
        <v>9737.9753530570779</v>
      </c>
      <c r="R241" s="52">
        <v>3635.8392000886543</v>
      </c>
      <c r="S241" s="10"/>
      <c r="T241" s="10"/>
      <c r="U241" s="15">
        <v>840.3245987562342</v>
      </c>
      <c r="V241" s="5">
        <v>2322.1940616216393</v>
      </c>
      <c r="W241" s="5">
        <v>308.71171548445545</v>
      </c>
      <c r="X241" s="10"/>
      <c r="Y241" s="10"/>
      <c r="Z241" s="10"/>
      <c r="AA241" s="44">
        <f t="shared" si="42"/>
        <v>6798.3578604665272</v>
      </c>
      <c r="AB241" s="45">
        <f t="shared" si="43"/>
        <v>0.53481138750162094</v>
      </c>
      <c r="AC241" s="45">
        <f t="shared" si="44"/>
        <v>0.12360699686652979</v>
      </c>
      <c r="AD241" s="45">
        <f t="shared" si="45"/>
        <v>3.4413945971463553E-3</v>
      </c>
      <c r="AE241" s="45">
        <f t="shared" si="46"/>
        <v>7.9538405712176966E-4</v>
      </c>
      <c r="AF241" s="46">
        <f t="shared" si="47"/>
        <v>6.4347818269593696E-3</v>
      </c>
    </row>
    <row r="242" spans="1:33" ht="13.5" customHeight="1" x14ac:dyDescent="0.25">
      <c r="A242" s="10" t="s">
        <v>589</v>
      </c>
      <c r="B242" s="34" t="s">
        <v>590</v>
      </c>
      <c r="C242" s="10" t="s">
        <v>608</v>
      </c>
      <c r="D242" s="64" t="s">
        <v>129</v>
      </c>
      <c r="E242" s="65" t="s">
        <v>130</v>
      </c>
      <c r="F242" s="65" t="s">
        <v>1309</v>
      </c>
      <c r="G242" s="66" t="s">
        <v>50</v>
      </c>
      <c r="H242" s="66" t="s">
        <v>26</v>
      </c>
      <c r="I242" s="10" t="s">
        <v>27</v>
      </c>
      <c r="J242" s="15">
        <v>101153085.55335969</v>
      </c>
      <c r="K242" s="51" t="s">
        <v>591</v>
      </c>
      <c r="L242" s="9"/>
      <c r="M242" s="9"/>
      <c r="N242" s="107">
        <v>2.5000000000000001E-3</v>
      </c>
      <c r="O242" s="9">
        <v>0.01</v>
      </c>
      <c r="P242" s="9"/>
      <c r="Q242" s="56">
        <v>6366274.7599999998</v>
      </c>
      <c r="R242" s="52">
        <v>227336</v>
      </c>
      <c r="S242" s="10"/>
      <c r="T242" s="10"/>
      <c r="U242" s="15">
        <v>70902</v>
      </c>
      <c r="V242" s="5">
        <v>2059972</v>
      </c>
      <c r="W242" s="5">
        <v>974046.38</v>
      </c>
      <c r="X242" s="10"/>
      <c r="Y242" s="10"/>
      <c r="Z242" s="10"/>
      <c r="AA242" s="44">
        <f t="shared" si="42"/>
        <v>2358210</v>
      </c>
      <c r="AB242" s="45">
        <f t="shared" si="43"/>
        <v>9.6401931973827612E-2</v>
      </c>
      <c r="AC242" s="45">
        <f t="shared" si="44"/>
        <v>3.0066024654292874E-2</v>
      </c>
      <c r="AD242" s="45">
        <f t="shared" si="45"/>
        <v>2.2474450359705246E-3</v>
      </c>
      <c r="AE242" s="45">
        <f t="shared" si="46"/>
        <v>7.0093758991264965E-4</v>
      </c>
      <c r="AF242" s="46">
        <f t="shared" si="47"/>
        <v>2.3313277959830604E-2</v>
      </c>
    </row>
    <row r="243" spans="1:33" ht="13.5" customHeight="1" x14ac:dyDescent="0.25">
      <c r="A243" s="10" t="s">
        <v>592</v>
      </c>
      <c r="B243" s="34" t="s">
        <v>593</v>
      </c>
      <c r="C243" s="10" t="s">
        <v>608</v>
      </c>
      <c r="D243" s="64" t="s">
        <v>129</v>
      </c>
      <c r="E243" s="65" t="s">
        <v>130</v>
      </c>
      <c r="F243" s="65" t="s">
        <v>1309</v>
      </c>
      <c r="G243" s="66" t="s">
        <v>50</v>
      </c>
      <c r="H243" s="66" t="s">
        <v>26</v>
      </c>
      <c r="I243" s="10" t="s">
        <v>27</v>
      </c>
      <c r="J243" s="15">
        <v>157339013.22529644</v>
      </c>
      <c r="K243" s="51" t="s">
        <v>591</v>
      </c>
      <c r="L243" s="9"/>
      <c r="M243" s="9"/>
      <c r="N243" s="107">
        <v>2.5000000000000001E-3</v>
      </c>
      <c r="O243" s="9">
        <v>0.01</v>
      </c>
      <c r="P243" s="9"/>
      <c r="Q243" s="56">
        <v>6204707.7599999998</v>
      </c>
      <c r="R243" s="52">
        <v>1576343</v>
      </c>
      <c r="S243" s="10"/>
      <c r="T243" s="10"/>
      <c r="U243" s="15">
        <v>193758</v>
      </c>
      <c r="V243" s="5">
        <v>1968897</v>
      </c>
      <c r="W243" s="5">
        <v>248406.38</v>
      </c>
      <c r="X243" s="10"/>
      <c r="Y243" s="10"/>
      <c r="Z243" s="10"/>
      <c r="AA243" s="44">
        <f t="shared" si="42"/>
        <v>3738998</v>
      </c>
      <c r="AB243" s="45">
        <f t="shared" si="43"/>
        <v>0.42159503695909972</v>
      </c>
      <c r="AC243" s="45">
        <f t="shared" si="44"/>
        <v>5.182083542168249E-2</v>
      </c>
      <c r="AD243" s="45">
        <f t="shared" si="45"/>
        <v>1.001876754967827E-2</v>
      </c>
      <c r="AE243" s="45">
        <f t="shared" si="46"/>
        <v>1.2314682546187995E-3</v>
      </c>
      <c r="AF243" s="46">
        <f t="shared" si="47"/>
        <v>2.3763959893698231E-2</v>
      </c>
    </row>
    <row r="244" spans="1:33" ht="13.5" customHeight="1" x14ac:dyDescent="0.25">
      <c r="A244" s="10" t="s">
        <v>594</v>
      </c>
      <c r="B244" s="34" t="s">
        <v>595</v>
      </c>
      <c r="C244" s="10" t="s">
        <v>608</v>
      </c>
      <c r="D244" s="64" t="s">
        <v>129</v>
      </c>
      <c r="E244" s="65" t="s">
        <v>130</v>
      </c>
      <c r="F244" s="55" t="s">
        <v>131</v>
      </c>
      <c r="G244" s="11" t="s">
        <v>77</v>
      </c>
      <c r="H244" s="66" t="s">
        <v>26</v>
      </c>
      <c r="I244" s="10" t="s">
        <v>27</v>
      </c>
      <c r="J244" s="15">
        <v>261168672.21739131</v>
      </c>
      <c r="K244" s="51" t="s">
        <v>591</v>
      </c>
      <c r="L244" s="21">
        <v>2.5000000000000001E-3</v>
      </c>
      <c r="M244" s="21" t="s">
        <v>596</v>
      </c>
      <c r="N244" s="107" t="s">
        <v>597</v>
      </c>
      <c r="O244" s="9">
        <v>0.01</v>
      </c>
      <c r="P244" s="9"/>
      <c r="Q244" s="56">
        <v>16552608.02</v>
      </c>
      <c r="R244" s="52">
        <v>2515907</v>
      </c>
      <c r="S244" s="15">
        <v>2741794</v>
      </c>
      <c r="T244" s="10"/>
      <c r="U244" s="15">
        <v>220032</v>
      </c>
      <c r="V244" s="5">
        <v>2373604</v>
      </c>
      <c r="W244" s="5">
        <v>3163833.51</v>
      </c>
      <c r="X244" s="10"/>
      <c r="Y244" s="10"/>
      <c r="Z244" s="10"/>
      <c r="AA244" s="44">
        <f t="shared" si="42"/>
        <v>5109543</v>
      </c>
      <c r="AB244" s="45">
        <f t="shared" si="43"/>
        <v>0.49239374245407075</v>
      </c>
      <c r="AC244" s="45">
        <f t="shared" si="44"/>
        <v>4.3062951031041331E-2</v>
      </c>
      <c r="AD244" s="45">
        <f t="shared" si="45"/>
        <v>9.6332648883163587E-3</v>
      </c>
      <c r="AE244" s="45">
        <f t="shared" si="46"/>
        <v>8.4249002046022574E-4</v>
      </c>
      <c r="AF244" s="46">
        <f t="shared" si="47"/>
        <v>1.9564149699191041E-2</v>
      </c>
    </row>
    <row r="245" spans="1:33" ht="13.5" customHeight="1" x14ac:dyDescent="0.25">
      <c r="A245" s="10" t="s">
        <v>598</v>
      </c>
      <c r="B245" s="34" t="s">
        <v>599</v>
      </c>
      <c r="C245" s="10" t="s">
        <v>608</v>
      </c>
      <c r="D245" s="64" t="s">
        <v>129</v>
      </c>
      <c r="E245" s="65" t="s">
        <v>130</v>
      </c>
      <c r="F245" s="55" t="s">
        <v>131</v>
      </c>
      <c r="G245" s="11" t="s">
        <v>77</v>
      </c>
      <c r="H245" s="66" t="s">
        <v>26</v>
      </c>
      <c r="I245" s="10" t="s">
        <v>58</v>
      </c>
      <c r="J245" s="15">
        <v>1075067.3247419328</v>
      </c>
      <c r="K245" s="51" t="s">
        <v>591</v>
      </c>
      <c r="L245" s="21">
        <v>2.5000000000000001E-3</v>
      </c>
      <c r="M245" s="21" t="s">
        <v>596</v>
      </c>
      <c r="N245" s="107" t="s">
        <v>597</v>
      </c>
      <c r="O245" s="9">
        <v>0.01</v>
      </c>
      <c r="P245" s="9"/>
      <c r="Q245" s="56">
        <v>44963.76</v>
      </c>
      <c r="R245" s="52">
        <v>20107.46</v>
      </c>
      <c r="S245" s="10"/>
      <c r="T245" s="10"/>
      <c r="U245" s="16">
        <v>927.48</v>
      </c>
      <c r="V245" s="5">
        <v>7970.48</v>
      </c>
      <c r="W245" s="5">
        <v>3993.9300000000003</v>
      </c>
      <c r="X245" s="10"/>
      <c r="Y245" s="10"/>
      <c r="Z245" s="10"/>
      <c r="AA245" s="44">
        <f t="shared" si="42"/>
        <v>29005.42</v>
      </c>
      <c r="AB245" s="45">
        <f t="shared" si="43"/>
        <v>0.69323112714796065</v>
      </c>
      <c r="AC245" s="45">
        <f t="shared" si="44"/>
        <v>3.1976092744045774E-2</v>
      </c>
      <c r="AD245" s="45">
        <f t="shared" si="45"/>
        <v>1.8703442600515038E-2</v>
      </c>
      <c r="AE245" s="45">
        <f t="shared" si="46"/>
        <v>8.6271806300376513E-4</v>
      </c>
      <c r="AF245" s="46">
        <f t="shared" si="47"/>
        <v>2.6980096346024354E-2</v>
      </c>
    </row>
    <row r="246" spans="1:33" ht="13.5" customHeight="1" x14ac:dyDescent="0.25">
      <c r="A246" s="10" t="s">
        <v>600</v>
      </c>
      <c r="B246" s="34" t="s">
        <v>601</v>
      </c>
      <c r="C246" s="10" t="s">
        <v>608</v>
      </c>
      <c r="D246" s="64" t="s">
        <v>129</v>
      </c>
      <c r="E246" s="65" t="s">
        <v>130</v>
      </c>
      <c r="F246" s="55" t="s">
        <v>131</v>
      </c>
      <c r="G246" s="11" t="s">
        <v>77</v>
      </c>
      <c r="H246" s="66" t="s">
        <v>26</v>
      </c>
      <c r="I246" s="10" t="s">
        <v>27</v>
      </c>
      <c r="J246" s="15">
        <v>1267096446.3833992</v>
      </c>
      <c r="K246" s="51" t="s">
        <v>602</v>
      </c>
      <c r="L246" s="21">
        <v>2.5000000000000001E-3</v>
      </c>
      <c r="M246" s="21" t="s">
        <v>596</v>
      </c>
      <c r="N246" s="107" t="s">
        <v>597</v>
      </c>
      <c r="O246" s="9">
        <v>0.01</v>
      </c>
      <c r="P246" s="9"/>
      <c r="Q246" s="56">
        <v>37524715.27176895</v>
      </c>
      <c r="R246" s="52">
        <v>24880623.797469322</v>
      </c>
      <c r="S246" s="10"/>
      <c r="T246" s="10"/>
      <c r="U246" s="15">
        <v>1084555.5604954332</v>
      </c>
      <c r="V246" s="5">
        <v>2949983.2827015161</v>
      </c>
      <c r="W246" s="5">
        <v>2829784.6742005846</v>
      </c>
      <c r="X246" s="10"/>
      <c r="Y246" s="10"/>
      <c r="Z246" s="10"/>
      <c r="AA246" s="44">
        <f t="shared" si="42"/>
        <v>28915162.640666269</v>
      </c>
      <c r="AB246" s="45">
        <f t="shared" si="43"/>
        <v>0.8604697855815352</v>
      </c>
      <c r="AC246" s="45">
        <f t="shared" si="44"/>
        <v>3.7508195059228713E-2</v>
      </c>
      <c r="AD246" s="45">
        <f t="shared" si="45"/>
        <v>1.9635935266399538E-2</v>
      </c>
      <c r="AE246" s="45">
        <f t="shared" si="46"/>
        <v>8.5593765462054438E-4</v>
      </c>
      <c r="AF246" s="46">
        <f t="shared" si="47"/>
        <v>2.2820017152756729E-2</v>
      </c>
    </row>
    <row r="247" spans="1:33" ht="13.5" customHeight="1" x14ac:dyDescent="0.25">
      <c r="A247" s="10" t="s">
        <v>603</v>
      </c>
      <c r="B247" s="34" t="s">
        <v>604</v>
      </c>
      <c r="C247" s="10" t="s">
        <v>608</v>
      </c>
      <c r="D247" s="64" t="s">
        <v>129</v>
      </c>
      <c r="E247" s="65" t="s">
        <v>130</v>
      </c>
      <c r="F247" s="55" t="s">
        <v>131</v>
      </c>
      <c r="G247" s="11" t="s">
        <v>77</v>
      </c>
      <c r="H247" s="66" t="s">
        <v>26</v>
      </c>
      <c r="I247" s="10" t="s">
        <v>58</v>
      </c>
      <c r="J247" s="15">
        <v>107954.87932806325</v>
      </c>
      <c r="K247" s="51" t="s">
        <v>602</v>
      </c>
      <c r="L247" s="21">
        <v>2.5000000000000001E-3</v>
      </c>
      <c r="M247" s="21" t="s">
        <v>596</v>
      </c>
      <c r="N247" s="107" t="s">
        <v>597</v>
      </c>
      <c r="O247" s="9">
        <v>0.01</v>
      </c>
      <c r="P247" s="9"/>
      <c r="Q247" s="56">
        <v>3202.5462294621511</v>
      </c>
      <c r="R247" s="52">
        <v>2123.4364432126272</v>
      </c>
      <c r="S247" s="10"/>
      <c r="T247" s="10"/>
      <c r="U247" s="16">
        <v>92.561377101772806</v>
      </c>
      <c r="V247" s="5">
        <v>251.7662764545943</v>
      </c>
      <c r="W247" s="5">
        <v>241.50792811928105</v>
      </c>
      <c r="X247" s="10"/>
      <c r="Y247" s="10"/>
      <c r="Z247" s="10"/>
      <c r="AA247" s="44">
        <f t="shared" si="42"/>
        <v>2467.7640967689945</v>
      </c>
      <c r="AB247" s="45">
        <f t="shared" si="43"/>
        <v>0.86046978558153508</v>
      </c>
      <c r="AC247" s="45">
        <f t="shared" si="44"/>
        <v>3.7508195059228713E-2</v>
      </c>
      <c r="AD247" s="45">
        <f t="shared" si="45"/>
        <v>1.966966622008564E-2</v>
      </c>
      <c r="AE247" s="45">
        <f t="shared" si="46"/>
        <v>8.5740799932246465E-4</v>
      </c>
      <c r="AF247" s="46">
        <f t="shared" si="47"/>
        <v>2.2859217778102695E-2</v>
      </c>
    </row>
    <row r="248" spans="1:33" ht="13.5" customHeight="1" x14ac:dyDescent="0.25">
      <c r="A248" s="10" t="s">
        <v>605</v>
      </c>
      <c r="B248" s="34" t="s">
        <v>606</v>
      </c>
      <c r="C248" s="10" t="s">
        <v>608</v>
      </c>
      <c r="D248" s="64" t="s">
        <v>129</v>
      </c>
      <c r="E248" s="65" t="s">
        <v>130</v>
      </c>
      <c r="F248" s="65" t="s">
        <v>1309</v>
      </c>
      <c r="G248" s="37" t="s">
        <v>64</v>
      </c>
      <c r="H248" s="66" t="s">
        <v>26</v>
      </c>
      <c r="I248" s="10" t="s">
        <v>135</v>
      </c>
      <c r="J248" s="15">
        <v>267648.12689417967</v>
      </c>
      <c r="K248" s="51" t="s">
        <v>607</v>
      </c>
      <c r="L248" s="21">
        <v>2.5000000000000001E-3</v>
      </c>
      <c r="M248" s="21" t="s">
        <v>596</v>
      </c>
      <c r="N248" s="107" t="s">
        <v>597</v>
      </c>
      <c r="O248" s="9">
        <v>0.01</v>
      </c>
      <c r="P248" s="9"/>
      <c r="Q248" s="56">
        <v>21807.920000000002</v>
      </c>
      <c r="R248" s="52">
        <v>0</v>
      </c>
      <c r="S248" s="10"/>
      <c r="T248" s="10"/>
      <c r="U248" s="17">
        <v>3192.86</v>
      </c>
      <c r="V248" s="5">
        <v>6992.49</v>
      </c>
      <c r="W248" s="5">
        <v>2315.04</v>
      </c>
      <c r="X248" s="10"/>
      <c r="Y248" s="10"/>
      <c r="Z248" s="10"/>
      <c r="AA248" s="44">
        <f t="shared" si="42"/>
        <v>10185.35</v>
      </c>
      <c r="AB248" s="45">
        <f t="shared" si="43"/>
        <v>0</v>
      </c>
      <c r="AC248" s="45">
        <f t="shared" si="44"/>
        <v>0.31347572739277491</v>
      </c>
      <c r="AD248" s="45">
        <f t="shared" si="45"/>
        <v>0</v>
      </c>
      <c r="AE248" s="45">
        <f t="shared" si="46"/>
        <v>1.1929319427900814E-2</v>
      </c>
      <c r="AF248" s="46">
        <f t="shared" si="47"/>
        <v>3.8055001984105025E-2</v>
      </c>
    </row>
    <row r="249" spans="1:33" ht="13.5" customHeight="1" x14ac:dyDescent="0.25">
      <c r="A249" s="13" t="s">
        <v>609</v>
      </c>
      <c r="B249" s="75" t="s">
        <v>610</v>
      </c>
      <c r="C249" s="10" t="s">
        <v>641</v>
      </c>
      <c r="D249" s="64" t="s">
        <v>129</v>
      </c>
      <c r="E249" s="66" t="s">
        <v>130</v>
      </c>
      <c r="F249" s="72" t="s">
        <v>1367</v>
      </c>
      <c r="G249" s="66" t="s">
        <v>106</v>
      </c>
      <c r="H249" s="66" t="s">
        <v>26</v>
      </c>
      <c r="I249" s="13" t="s">
        <v>27</v>
      </c>
      <c r="J249" s="18">
        <v>4024574490.2745099</v>
      </c>
      <c r="K249" s="103">
        <v>1.6E-2</v>
      </c>
      <c r="L249" s="21">
        <v>0.2</v>
      </c>
      <c r="M249" s="21" t="s">
        <v>68</v>
      </c>
      <c r="N249" s="21">
        <v>6.9999999999999999E-4</v>
      </c>
      <c r="O249" s="21">
        <v>2.0750000000000001E-2</v>
      </c>
      <c r="P249" s="21" t="s">
        <v>65</v>
      </c>
      <c r="Q249" s="108">
        <v>439409113.89384723</v>
      </c>
      <c r="R249" s="108">
        <v>63683762</v>
      </c>
      <c r="S249" s="18"/>
      <c r="T249" s="18"/>
      <c r="U249" s="18">
        <v>2834491</v>
      </c>
      <c r="V249" s="5">
        <v>26609492.634970129</v>
      </c>
      <c r="W249" s="5">
        <v>211640.96469709984</v>
      </c>
      <c r="X249" s="13"/>
      <c r="Y249" s="18">
        <v>343716205.34018999</v>
      </c>
      <c r="Z249" s="13"/>
      <c r="AA249" s="44">
        <f t="shared" ref="AA249:AA262" si="48">+R249+T249+U249+V249</f>
        <v>93127745.634970129</v>
      </c>
      <c r="AB249" s="45">
        <f t="shared" ref="AB249:AB262" si="49">+R249/AA249</f>
        <v>0.68383231619950535</v>
      </c>
      <c r="AC249" s="45">
        <f t="shared" ref="AC249:AC262" si="50">+U249/AA249</f>
        <v>3.0436589876343238E-2</v>
      </c>
      <c r="AD249" s="45">
        <f t="shared" ref="AD249:AD262" si="51">+R249/J249</f>
        <v>1.5823725502880737E-2</v>
      </c>
      <c r="AE249" s="45">
        <f t="shared" ref="AE249:AE262" si="52">+U249/J249</f>
        <v>7.0429582229118183E-4</v>
      </c>
      <c r="AF249" s="46">
        <f t="shared" ref="AF249:AF262" si="53">+AA249/J249+Z249</f>
        <v>2.313977436869805E-2</v>
      </c>
      <c r="AG249" s="68"/>
    </row>
    <row r="250" spans="1:33" ht="13.5" customHeight="1" x14ac:dyDescent="0.25">
      <c r="A250" s="13" t="s">
        <v>611</v>
      </c>
      <c r="B250" s="75" t="s">
        <v>612</v>
      </c>
      <c r="C250" s="10" t="s">
        <v>641</v>
      </c>
      <c r="D250" s="64" t="s">
        <v>129</v>
      </c>
      <c r="E250" s="66" t="s">
        <v>130</v>
      </c>
      <c r="F250" s="72" t="s">
        <v>1367</v>
      </c>
      <c r="G250" s="66" t="s">
        <v>106</v>
      </c>
      <c r="H250" s="66" t="s">
        <v>26</v>
      </c>
      <c r="I250" s="13" t="s">
        <v>27</v>
      </c>
      <c r="J250" s="18">
        <v>99613978763.92157</v>
      </c>
      <c r="K250" s="109" t="s">
        <v>613</v>
      </c>
      <c r="L250" s="21" t="s">
        <v>65</v>
      </c>
      <c r="M250" s="21" t="s">
        <v>65</v>
      </c>
      <c r="N250" s="106" t="s">
        <v>614</v>
      </c>
      <c r="O250" s="21">
        <v>7.5000000000000002E-4</v>
      </c>
      <c r="P250" s="21" t="s">
        <v>65</v>
      </c>
      <c r="Q250" s="108">
        <v>3072426296.4695926</v>
      </c>
      <c r="R250" s="108">
        <v>462551969</v>
      </c>
      <c r="S250" s="18"/>
      <c r="T250" s="18">
        <v>917788108</v>
      </c>
      <c r="U250" s="18">
        <v>64389860</v>
      </c>
      <c r="V250" s="5">
        <v>166446324.37047476</v>
      </c>
      <c r="W250" s="5">
        <v>2283478.5437773135</v>
      </c>
      <c r="X250" s="13"/>
      <c r="Y250" s="18">
        <v>1412939559.8605812</v>
      </c>
      <c r="Z250" s="13"/>
      <c r="AA250" s="44">
        <f t="shared" si="48"/>
        <v>1611176261.3704748</v>
      </c>
      <c r="AB250" s="45">
        <f t="shared" si="49"/>
        <v>0.28708961278175171</v>
      </c>
      <c r="AC250" s="45">
        <f t="shared" si="50"/>
        <v>3.9964503911713328E-2</v>
      </c>
      <c r="AD250" s="45">
        <f t="shared" si="51"/>
        <v>4.6434443713589341E-3</v>
      </c>
      <c r="AE250" s="45">
        <f t="shared" si="52"/>
        <v>6.46393817403877E-4</v>
      </c>
      <c r="AF250" s="46">
        <f t="shared" si="53"/>
        <v>1.6174198454504605E-2</v>
      </c>
      <c r="AG250" s="68"/>
    </row>
    <row r="251" spans="1:33" ht="13.5" customHeight="1" x14ac:dyDescent="0.25">
      <c r="A251" s="13" t="s">
        <v>615</v>
      </c>
      <c r="B251" s="75" t="s">
        <v>616</v>
      </c>
      <c r="C251" s="10" t="s">
        <v>641</v>
      </c>
      <c r="D251" s="64" t="s">
        <v>129</v>
      </c>
      <c r="E251" s="66" t="s">
        <v>130</v>
      </c>
      <c r="F251" s="72" t="s">
        <v>1367</v>
      </c>
      <c r="G251" s="66" t="s">
        <v>106</v>
      </c>
      <c r="H251" s="66" t="s">
        <v>26</v>
      </c>
      <c r="I251" s="13" t="s">
        <v>27</v>
      </c>
      <c r="J251" s="18">
        <v>11578246249.831373</v>
      </c>
      <c r="K251" s="109" t="s">
        <v>613</v>
      </c>
      <c r="L251" s="21" t="s">
        <v>65</v>
      </c>
      <c r="M251" s="21" t="s">
        <v>65</v>
      </c>
      <c r="N251" s="106" t="s">
        <v>614</v>
      </c>
      <c r="O251" s="21">
        <v>7.5000000000000002E-4</v>
      </c>
      <c r="P251" s="21" t="s">
        <v>65</v>
      </c>
      <c r="Q251" s="108">
        <v>260587359.53040668</v>
      </c>
      <c r="R251" s="108">
        <v>85780643</v>
      </c>
      <c r="S251" s="18"/>
      <c r="T251" s="18"/>
      <c r="U251" s="18">
        <v>7497076</v>
      </c>
      <c r="V251" s="5">
        <v>17649675.629525252</v>
      </c>
      <c r="W251" s="5">
        <v>232521.45622268631</v>
      </c>
      <c r="X251" s="13"/>
      <c r="Y251" s="18">
        <v>143876440.13941875</v>
      </c>
      <c r="Z251" s="13"/>
      <c r="AA251" s="44">
        <f t="shared" si="48"/>
        <v>110927394.62952524</v>
      </c>
      <c r="AB251" s="45">
        <f t="shared" si="49"/>
        <v>0.77330440588179106</v>
      </c>
      <c r="AC251" s="45">
        <f t="shared" si="50"/>
        <v>6.7585433021650751E-2</v>
      </c>
      <c r="AD251" s="45">
        <f t="shared" si="51"/>
        <v>7.4087768690572911E-3</v>
      </c>
      <c r="AE251" s="45">
        <f t="shared" si="52"/>
        <v>6.4751395316965112E-4</v>
      </c>
      <c r="AF251" s="46">
        <f t="shared" si="53"/>
        <v>9.5806732933444733E-3</v>
      </c>
      <c r="AG251" s="68"/>
    </row>
    <row r="252" spans="1:33" ht="13.5" customHeight="1" x14ac:dyDescent="0.25">
      <c r="A252" s="13" t="s">
        <v>617</v>
      </c>
      <c r="B252" s="75" t="s">
        <v>618</v>
      </c>
      <c r="C252" s="10" t="s">
        <v>641</v>
      </c>
      <c r="D252" s="76" t="s">
        <v>129</v>
      </c>
      <c r="E252" s="66" t="s">
        <v>130</v>
      </c>
      <c r="F252" s="65" t="s">
        <v>1309</v>
      </c>
      <c r="G252" s="65" t="s">
        <v>152</v>
      </c>
      <c r="H252" s="66" t="s">
        <v>26</v>
      </c>
      <c r="I252" s="13" t="s">
        <v>27</v>
      </c>
      <c r="J252" s="18">
        <v>10240515.137254901</v>
      </c>
      <c r="K252" s="109" t="s">
        <v>619</v>
      </c>
      <c r="L252" s="21" t="s">
        <v>65</v>
      </c>
      <c r="M252" s="21" t="s">
        <v>65</v>
      </c>
      <c r="N252" s="106" t="s">
        <v>614</v>
      </c>
      <c r="O252" s="21">
        <v>2.0750000000000001E-2</v>
      </c>
      <c r="P252" s="21" t="s">
        <v>65</v>
      </c>
      <c r="Q252" s="108">
        <v>113440.18920608185</v>
      </c>
      <c r="R252" s="108">
        <v>102153</v>
      </c>
      <c r="S252" s="18"/>
      <c r="T252" s="18"/>
      <c r="U252" s="18">
        <v>2128</v>
      </c>
      <c r="V252" s="5">
        <v>2563</v>
      </c>
      <c r="W252" s="5">
        <v>1471.1892060818539</v>
      </c>
      <c r="X252" s="13"/>
      <c r="Y252" s="18"/>
      <c r="Z252" s="13"/>
      <c r="AA252" s="44">
        <f t="shared" si="48"/>
        <v>106844</v>
      </c>
      <c r="AB252" s="45">
        <f t="shared" si="49"/>
        <v>0.95609486728314175</v>
      </c>
      <c r="AC252" s="45">
        <f t="shared" si="50"/>
        <v>1.9916888173411702E-2</v>
      </c>
      <c r="AD252" s="45">
        <f t="shared" si="51"/>
        <v>9.9753770812142355E-3</v>
      </c>
      <c r="AE252" s="45">
        <f t="shared" si="52"/>
        <v>2.0780204623284577E-4</v>
      </c>
      <c r="AF252" s="46">
        <f t="shared" si="53"/>
        <v>1.0433459505499142E-2</v>
      </c>
      <c r="AG252" s="68"/>
    </row>
    <row r="253" spans="1:33" ht="13.5" customHeight="1" x14ac:dyDescent="0.25">
      <c r="A253" s="13" t="s">
        <v>620</v>
      </c>
      <c r="B253" s="75" t="s">
        <v>621</v>
      </c>
      <c r="C253" s="10" t="s">
        <v>641</v>
      </c>
      <c r="D253" s="76" t="s">
        <v>129</v>
      </c>
      <c r="E253" s="66" t="s">
        <v>130</v>
      </c>
      <c r="F253" s="65" t="s">
        <v>1309</v>
      </c>
      <c r="G253" s="65" t="s">
        <v>152</v>
      </c>
      <c r="H253" s="66" t="s">
        <v>26</v>
      </c>
      <c r="I253" s="13" t="s">
        <v>27</v>
      </c>
      <c r="J253" s="18">
        <v>9874549.8941176478</v>
      </c>
      <c r="K253" s="109" t="s">
        <v>619</v>
      </c>
      <c r="L253" s="21" t="s">
        <v>65</v>
      </c>
      <c r="M253" s="21" t="s">
        <v>65</v>
      </c>
      <c r="N253" s="106" t="s">
        <v>614</v>
      </c>
      <c r="O253" s="21">
        <v>2.0750000000000001E-2</v>
      </c>
      <c r="P253" s="21" t="s">
        <v>65</v>
      </c>
      <c r="Q253" s="108">
        <v>108723.2738403145</v>
      </c>
      <c r="R253" s="108">
        <v>94330</v>
      </c>
      <c r="S253" s="18"/>
      <c r="T253" s="18"/>
      <c r="U253" s="18">
        <v>1882</v>
      </c>
      <c r="V253" s="5">
        <v>2510</v>
      </c>
      <c r="W253" s="5">
        <v>4564.2738403145113</v>
      </c>
      <c r="X253" s="13"/>
      <c r="Y253" s="18"/>
      <c r="Z253" s="13"/>
      <c r="AA253" s="44">
        <f t="shared" si="48"/>
        <v>98722</v>
      </c>
      <c r="AB253" s="45">
        <f t="shared" si="49"/>
        <v>0.95551143615404877</v>
      </c>
      <c r="AC253" s="45">
        <f t="shared" si="50"/>
        <v>1.9063633232714088E-2</v>
      </c>
      <c r="AD253" s="45">
        <f t="shared" si="51"/>
        <v>9.5528404850324534E-3</v>
      </c>
      <c r="AE253" s="45">
        <f t="shared" si="52"/>
        <v>1.9059096568250906E-4</v>
      </c>
      <c r="AF253" s="46">
        <f t="shared" si="53"/>
        <v>9.9976202519174596E-3</v>
      </c>
      <c r="AG253" s="68"/>
    </row>
    <row r="254" spans="1:33" ht="13.5" customHeight="1" x14ac:dyDescent="0.25">
      <c r="A254" s="13" t="s">
        <v>622</v>
      </c>
      <c r="B254" s="75" t="s">
        <v>623</v>
      </c>
      <c r="C254" s="10" t="s">
        <v>641</v>
      </c>
      <c r="D254" s="76" t="s">
        <v>129</v>
      </c>
      <c r="E254" s="66" t="s">
        <v>130</v>
      </c>
      <c r="F254" s="65" t="s">
        <v>1309</v>
      </c>
      <c r="G254" s="66" t="s">
        <v>77</v>
      </c>
      <c r="H254" s="66" t="s">
        <v>41</v>
      </c>
      <c r="I254" s="13" t="s">
        <v>27</v>
      </c>
      <c r="J254" s="18">
        <v>286608479.36862743</v>
      </c>
      <c r="K254" s="109" t="s">
        <v>619</v>
      </c>
      <c r="L254" s="21" t="s">
        <v>65</v>
      </c>
      <c r="M254" s="21" t="s">
        <v>65</v>
      </c>
      <c r="N254" s="106" t="s">
        <v>614</v>
      </c>
      <c r="O254" s="21">
        <v>2.0750000000000001E-2</v>
      </c>
      <c r="P254" s="21" t="s">
        <v>65</v>
      </c>
      <c r="Q254" s="108">
        <v>1065759</v>
      </c>
      <c r="R254" s="108">
        <v>422977</v>
      </c>
      <c r="S254" s="18"/>
      <c r="T254" s="18"/>
      <c r="U254" s="18">
        <v>173157</v>
      </c>
      <c r="V254" s="5">
        <v>144683</v>
      </c>
      <c r="W254" s="5">
        <v>217942</v>
      </c>
      <c r="X254" s="13"/>
      <c r="Y254" s="18"/>
      <c r="Z254" s="103">
        <v>4.5075215175913999E-3</v>
      </c>
      <c r="AA254" s="44">
        <f t="shared" si="48"/>
        <v>740817</v>
      </c>
      <c r="AB254" s="45">
        <f t="shared" si="49"/>
        <v>0.57096016965053453</v>
      </c>
      <c r="AC254" s="45">
        <f t="shared" si="50"/>
        <v>0.23373788668456583</v>
      </c>
      <c r="AD254" s="45">
        <f t="shared" si="51"/>
        <v>1.4758007192661575E-3</v>
      </c>
      <c r="AE254" s="45">
        <f t="shared" si="52"/>
        <v>6.041586780036976E-4</v>
      </c>
      <c r="AF254" s="46">
        <f t="shared" si="53"/>
        <v>7.0922915203210923E-3</v>
      </c>
      <c r="AG254" s="68"/>
    </row>
    <row r="255" spans="1:33" ht="13.5" customHeight="1" x14ac:dyDescent="0.25">
      <c r="A255" s="13" t="s">
        <v>624</v>
      </c>
      <c r="B255" s="75" t="s">
        <v>625</v>
      </c>
      <c r="C255" s="10" t="s">
        <v>641</v>
      </c>
      <c r="D255" s="76" t="s">
        <v>129</v>
      </c>
      <c r="E255" s="66" t="s">
        <v>130</v>
      </c>
      <c r="F255" s="65" t="s">
        <v>1309</v>
      </c>
      <c r="G255" s="66" t="s">
        <v>77</v>
      </c>
      <c r="H255" s="66" t="s">
        <v>41</v>
      </c>
      <c r="I255" s="13" t="s">
        <v>27</v>
      </c>
      <c r="J255" s="18">
        <v>285850468.11764705</v>
      </c>
      <c r="K255" s="109" t="s">
        <v>619</v>
      </c>
      <c r="L255" s="21" t="s">
        <v>65</v>
      </c>
      <c r="M255" s="21" t="s">
        <v>65</v>
      </c>
      <c r="N255" s="106" t="s">
        <v>614</v>
      </c>
      <c r="O255" s="21">
        <v>2.0750000000000001E-2</v>
      </c>
      <c r="P255" s="21" t="s">
        <v>65</v>
      </c>
      <c r="Q255" s="108">
        <v>1804876</v>
      </c>
      <c r="R255" s="108">
        <v>443218</v>
      </c>
      <c r="S255" s="18"/>
      <c r="T255" s="18"/>
      <c r="U255" s="18">
        <v>170502</v>
      </c>
      <c r="V255" s="5">
        <v>143685</v>
      </c>
      <c r="W255" s="5">
        <v>936471</v>
      </c>
      <c r="X255" s="13"/>
      <c r="Y255" s="18"/>
      <c r="Z255" s="103">
        <v>4.083603259472878E-3</v>
      </c>
      <c r="AA255" s="44">
        <f t="shared" si="48"/>
        <v>757405</v>
      </c>
      <c r="AB255" s="45">
        <f t="shared" si="49"/>
        <v>0.58517965949525019</v>
      </c>
      <c r="AC255" s="45">
        <f t="shared" si="50"/>
        <v>0.22511338055597732</v>
      </c>
      <c r="AD255" s="45">
        <f t="shared" si="51"/>
        <v>1.5505239607219584E-3</v>
      </c>
      <c r="AE255" s="45">
        <f t="shared" si="52"/>
        <v>5.964726982004687E-4</v>
      </c>
      <c r="AF255" s="46">
        <f t="shared" si="53"/>
        <v>6.7332578323255482E-3</v>
      </c>
      <c r="AG255" s="68"/>
    </row>
    <row r="256" spans="1:33" ht="13.5" customHeight="1" x14ac:dyDescent="0.25">
      <c r="A256" s="13" t="s">
        <v>626</v>
      </c>
      <c r="B256" s="75" t="s">
        <v>627</v>
      </c>
      <c r="C256" s="10" t="s">
        <v>641</v>
      </c>
      <c r="D256" s="76" t="s">
        <v>129</v>
      </c>
      <c r="E256" s="66" t="s">
        <v>130</v>
      </c>
      <c r="F256" s="65" t="s">
        <v>1309</v>
      </c>
      <c r="G256" s="66" t="s">
        <v>77</v>
      </c>
      <c r="H256" s="66" t="s">
        <v>41</v>
      </c>
      <c r="I256" s="13" t="s">
        <v>27</v>
      </c>
      <c r="J256" s="18">
        <v>99075107.807843134</v>
      </c>
      <c r="K256" s="109" t="s">
        <v>619</v>
      </c>
      <c r="L256" s="21" t="s">
        <v>65</v>
      </c>
      <c r="M256" s="21" t="s">
        <v>65</v>
      </c>
      <c r="N256" s="106" t="s">
        <v>614</v>
      </c>
      <c r="O256" s="21">
        <v>2.0750000000000001E-2</v>
      </c>
      <c r="P256" s="21" t="s">
        <v>65</v>
      </c>
      <c r="Q256" s="108">
        <v>1443520</v>
      </c>
      <c r="R256" s="108">
        <v>153367</v>
      </c>
      <c r="S256" s="18"/>
      <c r="T256" s="18"/>
      <c r="U256" s="18">
        <v>59194</v>
      </c>
      <c r="V256" s="5">
        <v>97685</v>
      </c>
      <c r="W256" s="5">
        <v>1095274</v>
      </c>
      <c r="X256" s="13"/>
      <c r="Y256" s="18"/>
      <c r="Z256" s="103">
        <v>4.261053640344209E-3</v>
      </c>
      <c r="AA256" s="44">
        <f t="shared" si="48"/>
        <v>310246</v>
      </c>
      <c r="AB256" s="45">
        <f t="shared" si="49"/>
        <v>0.49433997537438035</v>
      </c>
      <c r="AC256" s="45">
        <f t="shared" si="50"/>
        <v>0.1907969804606667</v>
      </c>
      <c r="AD256" s="45">
        <f t="shared" si="51"/>
        <v>1.5479872128673973E-3</v>
      </c>
      <c r="AE256" s="45">
        <f t="shared" si="52"/>
        <v>5.9746591560422193E-4</v>
      </c>
      <c r="AF256" s="46">
        <f t="shared" si="53"/>
        <v>7.3924759205169881E-3</v>
      </c>
      <c r="AG256" s="68"/>
    </row>
    <row r="257" spans="1:33" ht="13.5" customHeight="1" x14ac:dyDescent="0.25">
      <c r="A257" s="13" t="s">
        <v>628</v>
      </c>
      <c r="B257" s="75" t="s">
        <v>629</v>
      </c>
      <c r="C257" s="10" t="s">
        <v>641</v>
      </c>
      <c r="D257" s="76" t="s">
        <v>129</v>
      </c>
      <c r="E257" s="66" t="s">
        <v>130</v>
      </c>
      <c r="F257" s="65" t="s">
        <v>1309</v>
      </c>
      <c r="G257" s="66" t="s">
        <v>25</v>
      </c>
      <c r="H257" s="66" t="s">
        <v>26</v>
      </c>
      <c r="I257" s="13" t="s">
        <v>27</v>
      </c>
      <c r="J257" s="18">
        <v>2189943048.0078125</v>
      </c>
      <c r="K257" s="109" t="s">
        <v>619</v>
      </c>
      <c r="L257" s="21" t="s">
        <v>65</v>
      </c>
      <c r="M257" s="21" t="s">
        <v>65</v>
      </c>
      <c r="N257" s="106" t="s">
        <v>614</v>
      </c>
      <c r="O257" s="21">
        <v>2.0750000000000001E-2</v>
      </c>
      <c r="P257" s="21" t="s">
        <v>65</v>
      </c>
      <c r="Q257" s="108">
        <v>27623424</v>
      </c>
      <c r="R257" s="108">
        <v>7340830</v>
      </c>
      <c r="S257" s="18"/>
      <c r="T257" s="18">
        <v>14451136</v>
      </c>
      <c r="U257" s="18">
        <v>2186224</v>
      </c>
      <c r="V257" s="5">
        <v>2242450</v>
      </c>
      <c r="W257" s="5">
        <v>125575</v>
      </c>
      <c r="X257" s="13"/>
      <c r="Y257" s="18">
        <v>182209</v>
      </c>
      <c r="Z257" s="103"/>
      <c r="AA257" s="44">
        <f t="shared" si="48"/>
        <v>26220640</v>
      </c>
      <c r="AB257" s="45">
        <f t="shared" si="49"/>
        <v>0.27996379951061456</v>
      </c>
      <c r="AC257" s="45">
        <f t="shared" si="50"/>
        <v>8.3377980095070137E-2</v>
      </c>
      <c r="AD257" s="45">
        <f t="shared" si="51"/>
        <v>3.3520643409781551E-3</v>
      </c>
      <c r="AE257" s="45">
        <f t="shared" si="52"/>
        <v>9.9830176039911373E-4</v>
      </c>
      <c r="AF257" s="46">
        <f t="shared" si="53"/>
        <v>1.1973206346097845E-2</v>
      </c>
      <c r="AG257" s="68"/>
    </row>
    <row r="258" spans="1:33" ht="13.5" customHeight="1" x14ac:dyDescent="0.25">
      <c r="A258" s="13" t="s">
        <v>630</v>
      </c>
      <c r="B258" s="75" t="s">
        <v>631</v>
      </c>
      <c r="C258" s="10" t="s">
        <v>641</v>
      </c>
      <c r="D258" s="76" t="s">
        <v>129</v>
      </c>
      <c r="E258" s="66" t="s">
        <v>130</v>
      </c>
      <c r="F258" s="65" t="s">
        <v>1309</v>
      </c>
      <c r="G258" s="1" t="s">
        <v>138</v>
      </c>
      <c r="H258" s="66" t="s">
        <v>26</v>
      </c>
      <c r="I258" s="13" t="s">
        <v>27</v>
      </c>
      <c r="J258" s="18">
        <v>20125670453.203922</v>
      </c>
      <c r="K258" s="109" t="s">
        <v>619</v>
      </c>
      <c r="L258" s="21" t="s">
        <v>65</v>
      </c>
      <c r="M258" s="21" t="s">
        <v>65</v>
      </c>
      <c r="N258" s="106" t="s">
        <v>614</v>
      </c>
      <c r="O258" s="21">
        <v>2.0750000000000001E-2</v>
      </c>
      <c r="P258" s="21" t="s">
        <v>65</v>
      </c>
      <c r="Q258" s="108">
        <v>175840969</v>
      </c>
      <c r="R258" s="108">
        <v>48829521</v>
      </c>
      <c r="S258" s="18"/>
      <c r="T258" s="18">
        <v>89480951</v>
      </c>
      <c r="U258" s="18">
        <v>20125950</v>
      </c>
      <c r="V258" s="5">
        <v>6876602</v>
      </c>
      <c r="W258" s="5">
        <v>453945</v>
      </c>
      <c r="X258" s="13"/>
      <c r="Y258" s="18"/>
      <c r="Z258" s="13"/>
      <c r="AA258" s="44">
        <f t="shared" si="48"/>
        <v>165313024</v>
      </c>
      <c r="AB258" s="45">
        <f t="shared" si="49"/>
        <v>0.29537612838054428</v>
      </c>
      <c r="AC258" s="45">
        <f t="shared" si="50"/>
        <v>0.12174449122653518</v>
      </c>
      <c r="AD258" s="45">
        <f t="shared" si="51"/>
        <v>2.4262307739530012E-3</v>
      </c>
      <c r="AE258" s="45">
        <f t="shared" si="52"/>
        <v>1.0000138900612891E-3</v>
      </c>
      <c r="AF258" s="46">
        <f t="shared" si="53"/>
        <v>8.2140381054327978E-3</v>
      </c>
      <c r="AG258" s="68"/>
    </row>
    <row r="259" spans="1:33" ht="13.5" customHeight="1" x14ac:dyDescent="0.25">
      <c r="A259" s="13" t="s">
        <v>632</v>
      </c>
      <c r="B259" s="75" t="s">
        <v>633</v>
      </c>
      <c r="C259" s="10" t="s">
        <v>641</v>
      </c>
      <c r="D259" s="76" t="s">
        <v>129</v>
      </c>
      <c r="E259" s="66" t="s">
        <v>130</v>
      </c>
      <c r="F259" s="65" t="s">
        <v>1309</v>
      </c>
      <c r="G259" s="11" t="s">
        <v>77</v>
      </c>
      <c r="H259" s="66" t="s">
        <v>41</v>
      </c>
      <c r="I259" s="13" t="s">
        <v>27</v>
      </c>
      <c r="J259" s="18">
        <v>599659432.67058825</v>
      </c>
      <c r="K259" s="109" t="s">
        <v>619</v>
      </c>
      <c r="L259" s="21">
        <v>0.2</v>
      </c>
      <c r="M259" s="21" t="s">
        <v>68</v>
      </c>
      <c r="N259" s="106" t="s">
        <v>614</v>
      </c>
      <c r="O259" s="21">
        <v>2.0750000000000001E-2</v>
      </c>
      <c r="P259" s="21" t="s">
        <v>65</v>
      </c>
      <c r="Q259" s="108">
        <v>10135353</v>
      </c>
      <c r="R259" s="108">
        <v>1587734</v>
      </c>
      <c r="S259" s="18">
        <v>380222</v>
      </c>
      <c r="T259" s="18">
        <v>3775556</v>
      </c>
      <c r="U259" s="18">
        <v>603260</v>
      </c>
      <c r="V259" s="5">
        <v>1981093</v>
      </c>
      <c r="W259" s="5">
        <v>777248</v>
      </c>
      <c r="X259" s="13"/>
      <c r="Y259" s="18">
        <v>762240</v>
      </c>
      <c r="Z259" s="103">
        <v>3.2464835326253762E-3</v>
      </c>
      <c r="AA259" s="44">
        <f t="shared" si="48"/>
        <v>7947643</v>
      </c>
      <c r="AB259" s="45">
        <f t="shared" si="49"/>
        <v>0.19977419720538531</v>
      </c>
      <c r="AC259" s="45">
        <f t="shared" si="50"/>
        <v>7.5904264949998385E-2</v>
      </c>
      <c r="AD259" s="45">
        <f t="shared" si="51"/>
        <v>2.6477262150768036E-3</v>
      </c>
      <c r="AE259" s="45">
        <f t="shared" si="52"/>
        <v>1.0060043536935233E-3</v>
      </c>
      <c r="AF259" s="46">
        <f t="shared" si="53"/>
        <v>1.6500078101471072E-2</v>
      </c>
      <c r="AG259" s="68"/>
    </row>
    <row r="260" spans="1:33" ht="13.5" customHeight="1" x14ac:dyDescent="0.25">
      <c r="A260" s="13" t="s">
        <v>634</v>
      </c>
      <c r="B260" s="75" t="s">
        <v>635</v>
      </c>
      <c r="C260" s="10" t="s">
        <v>641</v>
      </c>
      <c r="D260" s="76" t="s">
        <v>129</v>
      </c>
      <c r="E260" s="66" t="s">
        <v>130</v>
      </c>
      <c r="F260" s="65" t="s">
        <v>1309</v>
      </c>
      <c r="G260" s="66" t="s">
        <v>53</v>
      </c>
      <c r="H260" s="66" t="s">
        <v>26</v>
      </c>
      <c r="I260" s="13" t="s">
        <v>58</v>
      </c>
      <c r="J260" s="18">
        <v>4463132.7805882366</v>
      </c>
      <c r="K260" s="109" t="s">
        <v>619</v>
      </c>
      <c r="L260" s="21" t="s">
        <v>65</v>
      </c>
      <c r="M260" s="21" t="s">
        <v>65</v>
      </c>
      <c r="N260" s="106" t="s">
        <v>614</v>
      </c>
      <c r="O260" s="21">
        <v>2.0750000000000001E-2</v>
      </c>
      <c r="P260" s="21" t="s">
        <v>65</v>
      </c>
      <c r="Q260" s="108">
        <v>34365.5</v>
      </c>
      <c r="R260" s="108">
        <v>9003.5400000000009</v>
      </c>
      <c r="S260" s="18"/>
      <c r="T260" s="18">
        <v>13295.89</v>
      </c>
      <c r="U260" s="18">
        <v>4463.71</v>
      </c>
      <c r="V260" s="5">
        <v>6651.98</v>
      </c>
      <c r="W260" s="5">
        <v>566.58999999999992</v>
      </c>
      <c r="X260" s="13"/>
      <c r="Y260" s="18"/>
      <c r="Z260" s="103">
        <v>1.3413383463069892E-2</v>
      </c>
      <c r="AA260" s="44">
        <f t="shared" si="48"/>
        <v>33415.119999999995</v>
      </c>
      <c r="AB260" s="45">
        <f t="shared" si="49"/>
        <v>0.26944508952833335</v>
      </c>
      <c r="AC260" s="45">
        <f t="shared" si="50"/>
        <v>0.13358353942766032</v>
      </c>
      <c r="AD260" s="45">
        <f t="shared" si="51"/>
        <v>2.0173139457467233E-3</v>
      </c>
      <c r="AE260" s="45">
        <f t="shared" si="52"/>
        <v>1.0001293305487737E-3</v>
      </c>
      <c r="AF260" s="46">
        <f t="shared" si="53"/>
        <v>2.0900303893789392E-2</v>
      </c>
      <c r="AG260" s="68"/>
    </row>
    <row r="261" spans="1:33" ht="13.5" customHeight="1" x14ac:dyDescent="0.25">
      <c r="A261" s="13" t="s">
        <v>636</v>
      </c>
      <c r="B261" s="75" t="s">
        <v>637</v>
      </c>
      <c r="C261" s="10" t="s">
        <v>641</v>
      </c>
      <c r="D261" s="76" t="s">
        <v>129</v>
      </c>
      <c r="E261" s="66" t="s">
        <v>130</v>
      </c>
      <c r="F261" s="65" t="s">
        <v>1309</v>
      </c>
      <c r="G261" s="66" t="s">
        <v>33</v>
      </c>
      <c r="H261" s="66" t="s">
        <v>26</v>
      </c>
      <c r="I261" s="13" t="s">
        <v>27</v>
      </c>
      <c r="J261" s="18">
        <v>4652538785.9137259</v>
      </c>
      <c r="K261" s="109" t="s">
        <v>619</v>
      </c>
      <c r="L261" s="21" t="s">
        <v>65</v>
      </c>
      <c r="M261" s="21" t="s">
        <v>65</v>
      </c>
      <c r="N261" s="106" t="s">
        <v>614</v>
      </c>
      <c r="O261" s="21">
        <v>2.0750000000000001E-2</v>
      </c>
      <c r="P261" s="21" t="s">
        <v>65</v>
      </c>
      <c r="Q261" s="108">
        <v>43484956</v>
      </c>
      <c r="R261" s="108">
        <v>12421435</v>
      </c>
      <c r="S261" s="18"/>
      <c r="T261" s="18">
        <v>20163099</v>
      </c>
      <c r="U261" s="18">
        <v>4666228</v>
      </c>
      <c r="V261" s="5">
        <v>3267980</v>
      </c>
      <c r="W261" s="5">
        <v>154603</v>
      </c>
      <c r="X261" s="13"/>
      <c r="Y261" s="18">
        <v>483611</v>
      </c>
      <c r="Z261" s="103"/>
      <c r="AA261" s="44">
        <f t="shared" si="48"/>
        <v>40518742</v>
      </c>
      <c r="AB261" s="45">
        <f t="shared" si="49"/>
        <v>0.30656023328661092</v>
      </c>
      <c r="AC261" s="45">
        <f t="shared" si="50"/>
        <v>0.11516221308154137</v>
      </c>
      <c r="AD261" s="45">
        <f t="shared" si="51"/>
        <v>2.669818688585208E-3</v>
      </c>
      <c r="AE261" s="45">
        <f t="shared" si="52"/>
        <v>1.0029423105784138E-3</v>
      </c>
      <c r="AF261" s="46">
        <f t="shared" si="53"/>
        <v>8.708953082277723E-3</v>
      </c>
      <c r="AG261" s="68"/>
    </row>
    <row r="262" spans="1:33" ht="13.5" customHeight="1" x14ac:dyDescent="0.25">
      <c r="A262" s="13" t="s">
        <v>638</v>
      </c>
      <c r="B262" s="75" t="s">
        <v>639</v>
      </c>
      <c r="C262" s="10" t="s">
        <v>641</v>
      </c>
      <c r="D262" s="76" t="s">
        <v>129</v>
      </c>
      <c r="E262" s="66" t="s">
        <v>130</v>
      </c>
      <c r="F262" s="65" t="s">
        <v>1309</v>
      </c>
      <c r="G262" s="66" t="s">
        <v>89</v>
      </c>
      <c r="H262" s="66" t="s">
        <v>41</v>
      </c>
      <c r="I262" s="13" t="s">
        <v>27</v>
      </c>
      <c r="J262" s="18">
        <v>3694135405.4392157</v>
      </c>
      <c r="K262" s="109" t="s">
        <v>640</v>
      </c>
      <c r="L262" s="21">
        <v>0.2</v>
      </c>
      <c r="M262" s="21" t="s">
        <v>68</v>
      </c>
      <c r="N262" s="106" t="s">
        <v>614</v>
      </c>
      <c r="O262" s="21">
        <v>2.0750000000000001E-2</v>
      </c>
      <c r="P262" s="21" t="s">
        <v>65</v>
      </c>
      <c r="Q262" s="108">
        <v>63855834</v>
      </c>
      <c r="R262" s="108">
        <v>41380577</v>
      </c>
      <c r="S262" s="18"/>
      <c r="T262" s="18">
        <v>43526</v>
      </c>
      <c r="U262" s="18">
        <v>3695708</v>
      </c>
      <c r="V262" s="5">
        <v>2726400</v>
      </c>
      <c r="W262" s="5">
        <v>14225623</v>
      </c>
      <c r="X262" s="13"/>
      <c r="Y262" s="18"/>
      <c r="Z262" s="103">
        <v>3.6126934075658896E-4</v>
      </c>
      <c r="AA262" s="44">
        <f t="shared" si="48"/>
        <v>47846211</v>
      </c>
      <c r="AB262" s="45">
        <f t="shared" si="49"/>
        <v>0.86486633183973549</v>
      </c>
      <c r="AC262" s="45">
        <f t="shared" si="50"/>
        <v>7.7241393263094538E-2</v>
      </c>
      <c r="AD262" s="45">
        <f t="shared" si="51"/>
        <v>1.1201694702113942E-2</v>
      </c>
      <c r="AE262" s="45">
        <f t="shared" si="52"/>
        <v>1.0004257003028284E-3</v>
      </c>
      <c r="AF262" s="46">
        <f t="shared" si="53"/>
        <v>1.3313206871132877E-2</v>
      </c>
      <c r="AG262" s="68"/>
    </row>
    <row r="263" spans="1:33" s="110" customFormat="1" ht="13.5" customHeight="1" x14ac:dyDescent="0.25">
      <c r="A263" s="10" t="s">
        <v>642</v>
      </c>
      <c r="B263" s="34" t="s">
        <v>643</v>
      </c>
      <c r="C263" s="10" t="s">
        <v>663</v>
      </c>
      <c r="D263" s="64" t="s">
        <v>129</v>
      </c>
      <c r="E263" s="65" t="s">
        <v>130</v>
      </c>
      <c r="F263" s="65" t="s">
        <v>1309</v>
      </c>
      <c r="G263" s="11" t="s">
        <v>77</v>
      </c>
      <c r="H263" s="66" t="s">
        <v>26</v>
      </c>
      <c r="I263" s="10" t="s">
        <v>27</v>
      </c>
      <c r="J263" s="15">
        <v>285115210.62450594</v>
      </c>
      <c r="K263" s="9">
        <v>0.02</v>
      </c>
      <c r="L263" s="9">
        <v>0.2</v>
      </c>
      <c r="M263" s="9" t="s">
        <v>644</v>
      </c>
      <c r="N263" s="9">
        <v>4.0000000000000002E-4</v>
      </c>
      <c r="O263" s="83">
        <v>7.5000000000000002E-4</v>
      </c>
      <c r="P263" s="21">
        <v>2.5000000000000001E-2</v>
      </c>
      <c r="Q263" s="52">
        <v>8857313.9499999993</v>
      </c>
      <c r="R263" s="52">
        <v>5702267</v>
      </c>
      <c r="S263" s="15"/>
      <c r="T263" s="15"/>
      <c r="U263" s="15">
        <v>113733</v>
      </c>
      <c r="V263" s="5">
        <v>1481775</v>
      </c>
      <c r="W263" s="5">
        <v>1559538.9500000002</v>
      </c>
      <c r="X263" s="15"/>
      <c r="Y263" s="15"/>
      <c r="Z263" s="10"/>
      <c r="AA263" s="44">
        <f t="shared" ref="AA263:AA272" si="54">+R263+T263+U263+V263</f>
        <v>7297775</v>
      </c>
      <c r="AB263" s="45">
        <f t="shared" ref="AB263:AB272" si="55">+R263/AA263</f>
        <v>0.78137062323790474</v>
      </c>
      <c r="AC263" s="45">
        <f t="shared" ref="AC263:AC272" si="56">+U263/AA263</f>
        <v>1.5584613118381973E-2</v>
      </c>
      <c r="AD263" s="45">
        <f t="shared" ref="AD263:AD272" si="57">+R263/J263</f>
        <v>1.9999869482620596E-2</v>
      </c>
      <c r="AE263" s="45">
        <f t="shared" ref="AE263:AE272" si="58">+U263/J263</f>
        <v>3.9890190267605641E-4</v>
      </c>
      <c r="AF263" s="46">
        <f t="shared" ref="AF263:AF272" si="59">+AA263/J263+Z263</f>
        <v>2.5595880991460332E-2</v>
      </c>
      <c r="AG263" s="67"/>
    </row>
    <row r="264" spans="1:33" s="110" customFormat="1" ht="13.5" customHeight="1" x14ac:dyDescent="0.25">
      <c r="A264" s="13" t="s">
        <v>645</v>
      </c>
      <c r="B264" s="75" t="s">
        <v>646</v>
      </c>
      <c r="C264" s="10" t="s">
        <v>663</v>
      </c>
      <c r="D264" s="64" t="s">
        <v>129</v>
      </c>
      <c r="E264" s="66" t="s">
        <v>130</v>
      </c>
      <c r="F264" s="65" t="s">
        <v>1309</v>
      </c>
      <c r="G264" s="66" t="s">
        <v>827</v>
      </c>
      <c r="H264" s="66" t="s">
        <v>26</v>
      </c>
      <c r="I264" s="13" t="s">
        <v>27</v>
      </c>
      <c r="J264" s="15">
        <v>165376659.26771653</v>
      </c>
      <c r="K264" s="21">
        <v>0.01</v>
      </c>
      <c r="L264" s="106">
        <v>0</v>
      </c>
      <c r="M264" s="21" t="s">
        <v>65</v>
      </c>
      <c r="N264" s="21">
        <v>5.0000000000000001E-4</v>
      </c>
      <c r="O264" s="107">
        <v>7.5000000000000002E-4</v>
      </c>
      <c r="P264" s="21">
        <v>1.4999999999999999E-2</v>
      </c>
      <c r="Q264" s="52">
        <v>1746185.73</v>
      </c>
      <c r="R264" s="52">
        <v>723470</v>
      </c>
      <c r="S264" s="15"/>
      <c r="T264" s="15"/>
      <c r="U264" s="15">
        <v>66887</v>
      </c>
      <c r="V264" s="5">
        <v>949693</v>
      </c>
      <c r="W264" s="5">
        <v>6135.73</v>
      </c>
      <c r="X264" s="15"/>
      <c r="Y264" s="15"/>
      <c r="Z264" s="10"/>
      <c r="AA264" s="44">
        <f t="shared" si="54"/>
        <v>1740050</v>
      </c>
      <c r="AB264" s="45">
        <f t="shared" si="55"/>
        <v>0.41577540875262203</v>
      </c>
      <c r="AC264" s="45">
        <f t="shared" si="56"/>
        <v>3.8439700008620445E-2</v>
      </c>
      <c r="AD264" s="45">
        <f t="shared" si="57"/>
        <v>4.3746802191041104E-3</v>
      </c>
      <c r="AE264" s="45">
        <f t="shared" si="58"/>
        <v>4.0445248015151514E-4</v>
      </c>
      <c r="AF264" s="46">
        <f t="shared" si="59"/>
        <v>1.0521738724829099E-2</v>
      </c>
      <c r="AG264" s="67"/>
    </row>
    <row r="265" spans="1:33" s="110" customFormat="1" ht="13.5" customHeight="1" x14ac:dyDescent="0.25">
      <c r="A265" s="13" t="s">
        <v>647</v>
      </c>
      <c r="B265" s="34" t="s">
        <v>648</v>
      </c>
      <c r="C265" s="10" t="s">
        <v>663</v>
      </c>
      <c r="D265" s="64" t="s">
        <v>129</v>
      </c>
      <c r="E265" s="65" t="s">
        <v>130</v>
      </c>
      <c r="F265" s="65" t="s">
        <v>1309</v>
      </c>
      <c r="G265" s="65" t="s">
        <v>152</v>
      </c>
      <c r="H265" s="66" t="s">
        <v>26</v>
      </c>
      <c r="I265" s="10" t="s">
        <v>27</v>
      </c>
      <c r="J265" s="15">
        <v>705661594.19367588</v>
      </c>
      <c r="K265" s="9">
        <v>1.4999999999999999E-2</v>
      </c>
      <c r="L265" s="9">
        <v>0.25</v>
      </c>
      <c r="M265" s="9" t="s">
        <v>644</v>
      </c>
      <c r="N265" s="9">
        <v>6.9999999999999999E-4</v>
      </c>
      <c r="O265" s="83">
        <v>7.5000000000000002E-4</v>
      </c>
      <c r="P265" s="21">
        <v>2.5000000000000001E-2</v>
      </c>
      <c r="Q265" s="52">
        <v>13129128.470000001</v>
      </c>
      <c r="R265" s="52">
        <v>10614520</v>
      </c>
      <c r="S265" s="15"/>
      <c r="T265" s="15"/>
      <c r="U265" s="15">
        <v>353162</v>
      </c>
      <c r="V265" s="5">
        <v>1163075</v>
      </c>
      <c r="W265" s="5">
        <v>998371.47</v>
      </c>
      <c r="X265" s="15"/>
      <c r="Y265" s="15"/>
      <c r="Z265" s="10"/>
      <c r="AA265" s="44">
        <f t="shared" si="54"/>
        <v>12130757</v>
      </c>
      <c r="AB265" s="45">
        <f t="shared" si="55"/>
        <v>0.8750088720761614</v>
      </c>
      <c r="AC265" s="45">
        <f t="shared" si="56"/>
        <v>2.9112939942659802E-2</v>
      </c>
      <c r="AD265" s="45">
        <f t="shared" si="57"/>
        <v>1.5041940906715606E-2</v>
      </c>
      <c r="AE265" s="45">
        <f t="shared" si="58"/>
        <v>5.0046935089834458E-4</v>
      </c>
      <c r="AF265" s="46">
        <f t="shared" si="59"/>
        <v>1.7190615303162713E-2</v>
      </c>
      <c r="AG265" s="67"/>
    </row>
    <row r="266" spans="1:33" s="110" customFormat="1" ht="13.5" customHeight="1" x14ac:dyDescent="0.25">
      <c r="A266" s="13" t="s">
        <v>649</v>
      </c>
      <c r="B266" s="34" t="s">
        <v>650</v>
      </c>
      <c r="C266" s="10" t="s">
        <v>663</v>
      </c>
      <c r="D266" s="64" t="s">
        <v>129</v>
      </c>
      <c r="E266" s="65" t="s">
        <v>130</v>
      </c>
      <c r="F266" s="55" t="s">
        <v>131</v>
      </c>
      <c r="G266" s="11" t="s">
        <v>77</v>
      </c>
      <c r="H266" s="66" t="s">
        <v>26</v>
      </c>
      <c r="I266" s="10" t="s">
        <v>27</v>
      </c>
      <c r="J266" s="15">
        <v>1570472386.201581</v>
      </c>
      <c r="K266" s="9">
        <v>0.02</v>
      </c>
      <c r="L266" s="9">
        <v>0.25</v>
      </c>
      <c r="M266" s="9" t="s">
        <v>644</v>
      </c>
      <c r="N266" s="9">
        <v>8.0000000000000004E-4</v>
      </c>
      <c r="O266" s="83">
        <v>7.5000000000000002E-4</v>
      </c>
      <c r="P266" s="21">
        <v>2.5000000000000001E-2</v>
      </c>
      <c r="Q266" s="52">
        <v>43757754.530000001</v>
      </c>
      <c r="R266" s="52">
        <v>31402574</v>
      </c>
      <c r="S266" s="15"/>
      <c r="T266" s="15"/>
      <c r="U266" s="15">
        <v>781993</v>
      </c>
      <c r="V266" s="5">
        <v>2194575</v>
      </c>
      <c r="W266" s="5">
        <v>9378612.5299999993</v>
      </c>
      <c r="X266" s="15"/>
      <c r="Y266" s="15"/>
      <c r="Z266" s="10"/>
      <c r="AA266" s="44">
        <f t="shared" si="54"/>
        <v>34379142</v>
      </c>
      <c r="AB266" s="45">
        <f t="shared" si="55"/>
        <v>0.91341936340354279</v>
      </c>
      <c r="AC266" s="45">
        <f t="shared" si="56"/>
        <v>2.274614648614558E-2</v>
      </c>
      <c r="AD266" s="45">
        <f t="shared" si="57"/>
        <v>1.9995623148746828E-2</v>
      </c>
      <c r="AE266" s="45">
        <f t="shared" si="58"/>
        <v>4.9793489326569146E-4</v>
      </c>
      <c r="AF266" s="46">
        <f t="shared" si="59"/>
        <v>2.189095606013871E-2</v>
      </c>
      <c r="AG266" s="67"/>
    </row>
    <row r="267" spans="1:33" s="110" customFormat="1" ht="13.5" customHeight="1" x14ac:dyDescent="0.25">
      <c r="A267" s="13" t="s">
        <v>651</v>
      </c>
      <c r="B267" s="34" t="s">
        <v>652</v>
      </c>
      <c r="C267" s="10" t="s">
        <v>663</v>
      </c>
      <c r="D267" s="64" t="s">
        <v>129</v>
      </c>
      <c r="E267" s="65" t="s">
        <v>130</v>
      </c>
      <c r="F267" s="65" t="s">
        <v>133</v>
      </c>
      <c r="G267" s="11" t="s">
        <v>77</v>
      </c>
      <c r="H267" s="66" t="s">
        <v>26</v>
      </c>
      <c r="I267" s="10" t="s">
        <v>27</v>
      </c>
      <c r="J267" s="15">
        <v>2664525854.395257</v>
      </c>
      <c r="K267" s="9">
        <v>0.01</v>
      </c>
      <c r="L267" s="9">
        <v>0.2</v>
      </c>
      <c r="M267" s="9" t="s">
        <v>644</v>
      </c>
      <c r="N267" s="9">
        <v>8.0000000000000004E-4</v>
      </c>
      <c r="O267" s="83">
        <v>7.5000000000000002E-4</v>
      </c>
      <c r="P267" s="21">
        <v>3.6999999999999998E-2</v>
      </c>
      <c r="Q267" s="52">
        <v>31004856.899999999</v>
      </c>
      <c r="R267" s="52">
        <v>26713524</v>
      </c>
      <c r="S267" s="15"/>
      <c r="T267" s="15"/>
      <c r="U267" s="15">
        <v>1599610</v>
      </c>
      <c r="V267" s="5">
        <v>1675075</v>
      </c>
      <c r="W267" s="5">
        <v>1016647.9</v>
      </c>
      <c r="X267" s="15"/>
      <c r="Y267" s="15"/>
      <c r="Z267" s="9">
        <v>8.2512500000000016E-3</v>
      </c>
      <c r="AA267" s="44">
        <f t="shared" si="54"/>
        <v>29988209</v>
      </c>
      <c r="AB267" s="45">
        <f t="shared" si="55"/>
        <v>0.89080091445274379</v>
      </c>
      <c r="AC267" s="45">
        <f t="shared" si="56"/>
        <v>5.3341298241585552E-2</v>
      </c>
      <c r="AD267" s="45">
        <f t="shared" si="57"/>
        <v>1.0025620113963175E-2</v>
      </c>
      <c r="AE267" s="45">
        <f t="shared" si="58"/>
        <v>6.0033570226438989E-4</v>
      </c>
      <c r="AF267" s="46">
        <f t="shared" si="59"/>
        <v>1.95058636306139E-2</v>
      </c>
      <c r="AG267" s="67"/>
    </row>
    <row r="268" spans="1:33" s="110" customFormat="1" ht="13.5" customHeight="1" x14ac:dyDescent="0.25">
      <c r="A268" s="13" t="s">
        <v>653</v>
      </c>
      <c r="B268" s="34" t="s">
        <v>654</v>
      </c>
      <c r="C268" s="10" t="s">
        <v>663</v>
      </c>
      <c r="D268" s="64" t="s">
        <v>129</v>
      </c>
      <c r="E268" s="65" t="s">
        <v>130</v>
      </c>
      <c r="F268" s="65" t="s">
        <v>1309</v>
      </c>
      <c r="G268" s="66" t="s">
        <v>50</v>
      </c>
      <c r="H268" s="66" t="s">
        <v>41</v>
      </c>
      <c r="I268" s="10" t="s">
        <v>27</v>
      </c>
      <c r="J268" s="15">
        <v>1314838215.2687747</v>
      </c>
      <c r="K268" s="9">
        <v>8.0000000000000002E-3</v>
      </c>
      <c r="L268" s="9">
        <v>0.2</v>
      </c>
      <c r="M268" s="9" t="s">
        <v>644</v>
      </c>
      <c r="N268" s="9">
        <v>5.0000000000000001E-4</v>
      </c>
      <c r="O268" s="83">
        <v>7.5000000000000002E-4</v>
      </c>
      <c r="P268" s="21">
        <v>2.5000000000000001E-2</v>
      </c>
      <c r="Q268" s="52">
        <v>14213360.560000001</v>
      </c>
      <c r="R268" s="52">
        <v>10496120</v>
      </c>
      <c r="S268" s="15">
        <v>22251</v>
      </c>
      <c r="T268" s="15"/>
      <c r="U268" s="15">
        <v>654039</v>
      </c>
      <c r="V268" s="5">
        <v>1485743</v>
      </c>
      <c r="W268" s="5">
        <v>1555207.56</v>
      </c>
      <c r="X268" s="15"/>
      <c r="Y268" s="15"/>
      <c r="Z268" s="10"/>
      <c r="AA268" s="44">
        <f t="shared" si="54"/>
        <v>12635902</v>
      </c>
      <c r="AB268" s="45">
        <f t="shared" si="55"/>
        <v>0.83065854736765132</v>
      </c>
      <c r="AC268" s="45">
        <f t="shared" si="56"/>
        <v>5.176037294369646E-2</v>
      </c>
      <c r="AD268" s="45">
        <f t="shared" si="57"/>
        <v>7.9828224325335859E-3</v>
      </c>
      <c r="AE268" s="45">
        <f t="shared" si="58"/>
        <v>4.9742925966469846E-4</v>
      </c>
      <c r="AF268" s="46">
        <f t="shared" si="59"/>
        <v>9.6102332996284359E-3</v>
      </c>
      <c r="AG268" s="67"/>
    </row>
    <row r="269" spans="1:33" s="110" customFormat="1" ht="13.5" customHeight="1" x14ac:dyDescent="0.25">
      <c r="A269" s="13" t="s">
        <v>655</v>
      </c>
      <c r="B269" s="75" t="s">
        <v>656</v>
      </c>
      <c r="C269" s="10" t="s">
        <v>663</v>
      </c>
      <c r="D269" s="64" t="s">
        <v>129</v>
      </c>
      <c r="E269" s="66" t="s">
        <v>130</v>
      </c>
      <c r="F269" s="55" t="s">
        <v>131</v>
      </c>
      <c r="G269" s="11" t="s">
        <v>77</v>
      </c>
      <c r="H269" s="66" t="s">
        <v>26</v>
      </c>
      <c r="I269" s="13" t="s">
        <v>27</v>
      </c>
      <c r="J269" s="15">
        <v>508206153.96442688</v>
      </c>
      <c r="K269" s="21">
        <v>0.02</v>
      </c>
      <c r="L269" s="21">
        <v>0.25</v>
      </c>
      <c r="M269" s="21" t="s">
        <v>644</v>
      </c>
      <c r="N269" s="21">
        <v>6.9999999999999999E-4</v>
      </c>
      <c r="O269" s="83">
        <v>7.5000000000000002E-4</v>
      </c>
      <c r="P269" s="21">
        <v>6.5000000000000002E-2</v>
      </c>
      <c r="Q269" s="52">
        <v>19712211.23</v>
      </c>
      <c r="R269" s="52">
        <v>10150421</v>
      </c>
      <c r="S269" s="15"/>
      <c r="T269" s="15"/>
      <c r="U269" s="15">
        <v>353627</v>
      </c>
      <c r="V269" s="5">
        <v>2067978</v>
      </c>
      <c r="W269" s="5">
        <v>7140185.2300000004</v>
      </c>
      <c r="X269" s="15"/>
      <c r="Y269" s="15"/>
      <c r="Z269" s="10"/>
      <c r="AA269" s="44">
        <f t="shared" si="54"/>
        <v>12572026</v>
      </c>
      <c r="AB269" s="45">
        <f t="shared" si="55"/>
        <v>0.80738148330269122</v>
      </c>
      <c r="AC269" s="45">
        <f t="shared" si="56"/>
        <v>2.8128083731293586E-2</v>
      </c>
      <c r="AD269" s="45">
        <f t="shared" si="57"/>
        <v>1.9973038344416633E-2</v>
      </c>
      <c r="AE269" s="45">
        <f t="shared" si="58"/>
        <v>6.9583376203026656E-4</v>
      </c>
      <c r="AF269" s="46">
        <f t="shared" si="59"/>
        <v>2.4738043610703718E-2</v>
      </c>
      <c r="AG269" s="67"/>
    </row>
    <row r="270" spans="1:33" s="110" customFormat="1" ht="13.5" customHeight="1" x14ac:dyDescent="0.25">
      <c r="A270" s="13" t="s">
        <v>657</v>
      </c>
      <c r="B270" s="34" t="s">
        <v>658</v>
      </c>
      <c r="C270" s="10" t="s">
        <v>663</v>
      </c>
      <c r="D270" s="64" t="s">
        <v>129</v>
      </c>
      <c r="E270" s="65" t="s">
        <v>130</v>
      </c>
      <c r="F270" s="65" t="s">
        <v>133</v>
      </c>
      <c r="G270" s="1" t="s">
        <v>266</v>
      </c>
      <c r="H270" s="66" t="s">
        <v>26</v>
      </c>
      <c r="I270" s="10" t="s">
        <v>27</v>
      </c>
      <c r="J270" s="15">
        <v>221364927.92094862</v>
      </c>
      <c r="K270" s="21">
        <v>0</v>
      </c>
      <c r="L270" s="9">
        <v>0.2</v>
      </c>
      <c r="M270" s="9" t="s">
        <v>644</v>
      </c>
      <c r="N270" s="21">
        <v>5.0000000000000001E-4</v>
      </c>
      <c r="O270" s="83">
        <v>7.5000000000000002E-4</v>
      </c>
      <c r="P270" s="21">
        <v>1.4999999999999999E-2</v>
      </c>
      <c r="Q270" s="52">
        <v>1499100.3</v>
      </c>
      <c r="R270" s="52"/>
      <c r="S270" s="15">
        <v>138175</v>
      </c>
      <c r="T270" s="15"/>
      <c r="U270" s="15">
        <v>110601</v>
      </c>
      <c r="V270" s="5">
        <v>1204235</v>
      </c>
      <c r="W270" s="5">
        <v>46089.3</v>
      </c>
      <c r="X270" s="15"/>
      <c r="Y270" s="15"/>
      <c r="Z270" s="9">
        <v>2.1090850000000001E-2</v>
      </c>
      <c r="AA270" s="44">
        <f t="shared" si="54"/>
        <v>1314836</v>
      </c>
      <c r="AB270" s="45">
        <f t="shared" si="55"/>
        <v>0</v>
      </c>
      <c r="AC270" s="45">
        <f t="shared" si="56"/>
        <v>8.4117715061041834E-2</v>
      </c>
      <c r="AD270" s="45">
        <f t="shared" si="57"/>
        <v>0</v>
      </c>
      <c r="AE270" s="45">
        <f t="shared" si="58"/>
        <v>4.9963199246945119E-4</v>
      </c>
      <c r="AF270" s="46">
        <f t="shared" si="59"/>
        <v>2.7030526227616057E-2</v>
      </c>
      <c r="AG270" s="67"/>
    </row>
    <row r="271" spans="1:33" s="110" customFormat="1" ht="13.5" customHeight="1" x14ac:dyDescent="0.25">
      <c r="A271" s="13" t="s">
        <v>659</v>
      </c>
      <c r="B271" s="34" t="s">
        <v>660</v>
      </c>
      <c r="C271" s="10" t="s">
        <v>663</v>
      </c>
      <c r="D271" s="64" t="s">
        <v>129</v>
      </c>
      <c r="E271" s="65" t="s">
        <v>130</v>
      </c>
      <c r="F271" s="65" t="s">
        <v>1309</v>
      </c>
      <c r="G271" s="66" t="s">
        <v>50</v>
      </c>
      <c r="H271" s="66" t="s">
        <v>41</v>
      </c>
      <c r="I271" s="10" t="s">
        <v>27</v>
      </c>
      <c r="J271" s="15">
        <v>2519343646.181818</v>
      </c>
      <c r="K271" s="21">
        <v>8.0000000000000002E-3</v>
      </c>
      <c r="L271" s="21">
        <v>0.2</v>
      </c>
      <c r="M271" s="9" t="s">
        <v>644</v>
      </c>
      <c r="N271" s="21">
        <v>5.0000000000000001E-4</v>
      </c>
      <c r="O271" s="83">
        <v>7.5000000000000002E-4</v>
      </c>
      <c r="P271" s="21">
        <v>2.5000000000000001E-2</v>
      </c>
      <c r="Q271" s="52">
        <v>31669979.170000002</v>
      </c>
      <c r="R271" s="52">
        <v>20149119</v>
      </c>
      <c r="S271" s="15">
        <v>7029107</v>
      </c>
      <c r="T271" s="15"/>
      <c r="U271" s="15">
        <v>1255570</v>
      </c>
      <c r="V271" s="5">
        <v>1843743</v>
      </c>
      <c r="W271" s="5">
        <v>1392440.1700000002</v>
      </c>
      <c r="X271" s="15"/>
      <c r="Y271" s="15"/>
      <c r="Z271" s="10"/>
      <c r="AA271" s="44">
        <f t="shared" si="54"/>
        <v>23248432</v>
      </c>
      <c r="AB271" s="45">
        <f t="shared" si="55"/>
        <v>0.86668722432549428</v>
      </c>
      <c r="AC271" s="45">
        <f t="shared" si="56"/>
        <v>5.4006653007824354E-2</v>
      </c>
      <c r="AD271" s="45">
        <f t="shared" si="57"/>
        <v>7.9977652237069458E-3</v>
      </c>
      <c r="AE271" s="45">
        <f t="shared" si="58"/>
        <v>4.9837186836455382E-4</v>
      </c>
      <c r="AF271" s="46">
        <f t="shared" si="59"/>
        <v>9.2279717517830782E-3</v>
      </c>
      <c r="AG271" s="67"/>
    </row>
    <row r="272" spans="1:33" s="110" customFormat="1" ht="13.5" customHeight="1" x14ac:dyDescent="0.25">
      <c r="A272" s="10" t="s">
        <v>661</v>
      </c>
      <c r="B272" s="34" t="s">
        <v>662</v>
      </c>
      <c r="C272" s="10" t="s">
        <v>663</v>
      </c>
      <c r="D272" s="64" t="s">
        <v>63</v>
      </c>
      <c r="E272" s="65" t="s">
        <v>130</v>
      </c>
      <c r="F272" s="55" t="s">
        <v>131</v>
      </c>
      <c r="G272" s="11" t="s">
        <v>77</v>
      </c>
      <c r="H272" s="66" t="s">
        <v>26</v>
      </c>
      <c r="I272" s="13" t="s">
        <v>58</v>
      </c>
      <c r="J272" s="15">
        <v>252123419.41627362</v>
      </c>
      <c r="K272" s="21">
        <v>0.02</v>
      </c>
      <c r="L272" s="21">
        <v>0.2</v>
      </c>
      <c r="M272" s="9" t="s">
        <v>644</v>
      </c>
      <c r="N272" s="21">
        <v>5.0000000000000001E-4</v>
      </c>
      <c r="O272" s="83">
        <v>7.5000000000000002E-4</v>
      </c>
      <c r="P272" s="21">
        <v>3.5000000000000003E-2</v>
      </c>
      <c r="Q272" s="52">
        <v>7474783.8200000003</v>
      </c>
      <c r="R272" s="52">
        <v>5067818</v>
      </c>
      <c r="S272" s="15"/>
      <c r="T272" s="15"/>
      <c r="U272" s="15">
        <v>126432</v>
      </c>
      <c r="V272" s="5">
        <v>1570743</v>
      </c>
      <c r="W272" s="5">
        <v>709790.82000000007</v>
      </c>
      <c r="X272" s="15"/>
      <c r="Y272" s="15"/>
      <c r="Z272" s="10"/>
      <c r="AA272" s="44">
        <f t="shared" si="54"/>
        <v>6764993</v>
      </c>
      <c r="AB272" s="45">
        <f t="shared" si="55"/>
        <v>0.74912390892348302</v>
      </c>
      <c r="AC272" s="45">
        <f t="shared" si="56"/>
        <v>1.868915459336026E-2</v>
      </c>
      <c r="AD272" s="45">
        <f t="shared" si="57"/>
        <v>2.0100544454510486E-2</v>
      </c>
      <c r="AE272" s="45">
        <f t="shared" si="58"/>
        <v>5.0146868661673908E-4</v>
      </c>
      <c r="AF272" s="46">
        <f t="shared" si="59"/>
        <v>2.6832069054364669E-2</v>
      </c>
      <c r="AG272" s="67"/>
    </row>
    <row r="273" spans="1:32" ht="13.5" customHeight="1" x14ac:dyDescent="0.25">
      <c r="A273" s="13" t="s">
        <v>664</v>
      </c>
      <c r="B273" s="99" t="s">
        <v>665</v>
      </c>
      <c r="C273" s="10" t="s">
        <v>722</v>
      </c>
      <c r="D273" s="76" t="s">
        <v>63</v>
      </c>
      <c r="E273" s="66" t="s">
        <v>130</v>
      </c>
      <c r="F273" s="65" t="s">
        <v>133</v>
      </c>
      <c r="G273" s="66" t="s">
        <v>50</v>
      </c>
      <c r="H273" s="66" t="s">
        <v>41</v>
      </c>
      <c r="I273" s="66" t="s">
        <v>27</v>
      </c>
      <c r="J273" s="19">
        <v>698805221</v>
      </c>
      <c r="K273" s="21">
        <v>1.4999999999999999E-2</v>
      </c>
      <c r="L273" s="20" t="s">
        <v>65</v>
      </c>
      <c r="M273" s="20" t="s">
        <v>65</v>
      </c>
      <c r="N273" s="21">
        <v>6.9999999999999999E-4</v>
      </c>
      <c r="O273" s="111">
        <v>3.003E-3</v>
      </c>
      <c r="P273" s="20" t="s">
        <v>65</v>
      </c>
      <c r="Q273" s="53">
        <v>7381132.6100000003</v>
      </c>
      <c r="R273" s="53">
        <v>856102</v>
      </c>
      <c r="S273" s="19"/>
      <c r="T273" s="19">
        <v>4851249</v>
      </c>
      <c r="U273" s="19">
        <v>489322</v>
      </c>
      <c r="V273" s="5">
        <v>1071208</v>
      </c>
      <c r="W273" s="5">
        <v>113251.61</v>
      </c>
      <c r="X273" s="19"/>
      <c r="Y273" s="19"/>
      <c r="Z273" s="103">
        <v>5.520754529703408E-3</v>
      </c>
      <c r="AA273" s="44">
        <f t="shared" ref="AA273:AA303" si="60">+R273+T273+U273+V273</f>
        <v>7267881</v>
      </c>
      <c r="AB273" s="45">
        <f t="shared" ref="AB273:AB303" si="61">+R273/AA273</f>
        <v>0.11779251751645356</v>
      </c>
      <c r="AC273" s="45">
        <f t="shared" ref="AC273:AC303" si="62">+U273/AA273</f>
        <v>6.7326638947445616E-2</v>
      </c>
      <c r="AD273" s="45">
        <f t="shared" ref="AD273:AD303" si="63">+R273/J273</f>
        <v>1.225093880630866E-3</v>
      </c>
      <c r="AE273" s="45">
        <f t="shared" ref="AE273:AE303" si="64">+U273/J273</f>
        <v>7.0022659432877931E-4</v>
      </c>
      <c r="AF273" s="46">
        <f t="shared" ref="AF273:AF303" si="65">+AA273/J273+Z273</f>
        <v>1.59211934239629E-2</v>
      </c>
    </row>
    <row r="274" spans="1:32" ht="13.5" customHeight="1" x14ac:dyDescent="0.25">
      <c r="A274" s="13" t="s">
        <v>666</v>
      </c>
      <c r="B274" s="99" t="s">
        <v>667</v>
      </c>
      <c r="C274" s="10" t="s">
        <v>722</v>
      </c>
      <c r="D274" s="76" t="s">
        <v>63</v>
      </c>
      <c r="E274" s="66" t="s">
        <v>130</v>
      </c>
      <c r="F274" s="65" t="s">
        <v>1309</v>
      </c>
      <c r="G274" s="66" t="s">
        <v>33</v>
      </c>
      <c r="H274" s="66" t="s">
        <v>26</v>
      </c>
      <c r="I274" s="66" t="s">
        <v>27</v>
      </c>
      <c r="J274" s="19">
        <v>33316308360</v>
      </c>
      <c r="K274" s="21">
        <v>1.2999999999999999E-2</v>
      </c>
      <c r="L274" s="20" t="s">
        <v>65</v>
      </c>
      <c r="M274" s="20" t="s">
        <v>65</v>
      </c>
      <c r="N274" s="21">
        <v>1.4E-3</v>
      </c>
      <c r="O274" s="111">
        <v>3.003E-3</v>
      </c>
      <c r="P274" s="20" t="s">
        <v>65</v>
      </c>
      <c r="Q274" s="53">
        <v>387987660</v>
      </c>
      <c r="R274" s="53">
        <v>50088578</v>
      </c>
      <c r="S274" s="19"/>
      <c r="T274" s="19">
        <v>283835275</v>
      </c>
      <c r="U274" s="19">
        <v>27944560</v>
      </c>
      <c r="V274" s="5">
        <v>26019654</v>
      </c>
      <c r="W274" s="5">
        <v>99593</v>
      </c>
      <c r="X274" s="19"/>
      <c r="Y274" s="19"/>
      <c r="Z274" s="49"/>
      <c r="AA274" s="44">
        <f t="shared" si="60"/>
        <v>387888067</v>
      </c>
      <c r="AB274" s="45">
        <f t="shared" si="61"/>
        <v>0.1291315259770546</v>
      </c>
      <c r="AC274" s="45">
        <f t="shared" si="62"/>
        <v>7.2042845288148555E-2</v>
      </c>
      <c r="AD274" s="45">
        <f t="shared" si="63"/>
        <v>1.5034252132249144E-3</v>
      </c>
      <c r="AE274" s="45">
        <f t="shared" si="64"/>
        <v>8.3876519865420051E-4</v>
      </c>
      <c r="AF274" s="46">
        <f t="shared" si="65"/>
        <v>1.1642588452738165E-2</v>
      </c>
    </row>
    <row r="275" spans="1:32" ht="13.5" customHeight="1" x14ac:dyDescent="0.25">
      <c r="A275" s="13" t="s">
        <v>668</v>
      </c>
      <c r="B275" s="99" t="s">
        <v>669</v>
      </c>
      <c r="C275" s="10" t="s">
        <v>722</v>
      </c>
      <c r="D275" s="76" t="s">
        <v>63</v>
      </c>
      <c r="E275" s="66" t="s">
        <v>130</v>
      </c>
      <c r="F275" s="65" t="s">
        <v>133</v>
      </c>
      <c r="G275" s="37" t="s">
        <v>64</v>
      </c>
      <c r="H275" s="66" t="s">
        <v>41</v>
      </c>
      <c r="I275" s="66" t="s">
        <v>27</v>
      </c>
      <c r="J275" s="19">
        <v>7969553272</v>
      </c>
      <c r="K275" s="21">
        <v>0.02</v>
      </c>
      <c r="L275" s="20" t="s">
        <v>65</v>
      </c>
      <c r="M275" s="20" t="s">
        <v>65</v>
      </c>
      <c r="N275" s="21">
        <v>1.6999999999999999E-3</v>
      </c>
      <c r="O275" s="111">
        <v>3.003E-3</v>
      </c>
      <c r="P275" s="20" t="s">
        <v>65</v>
      </c>
      <c r="Q275" s="53">
        <v>57232559</v>
      </c>
      <c r="R275" s="112">
        <v>5992482</v>
      </c>
      <c r="S275" s="42"/>
      <c r="T275" s="42">
        <v>33957398</v>
      </c>
      <c r="U275" s="42">
        <v>13582960</v>
      </c>
      <c r="V275" s="5">
        <v>3588655</v>
      </c>
      <c r="W275" s="5">
        <v>111064</v>
      </c>
      <c r="X275" s="19"/>
      <c r="Y275" s="42"/>
      <c r="Z275" s="113">
        <v>9.1212113929192914E-3</v>
      </c>
      <c r="AA275" s="44">
        <f t="shared" si="60"/>
        <v>57121495</v>
      </c>
      <c r="AB275" s="45">
        <f t="shared" si="61"/>
        <v>0.10490765341488349</v>
      </c>
      <c r="AC275" s="45">
        <f t="shared" si="62"/>
        <v>0.23779069507897158</v>
      </c>
      <c r="AD275" s="45">
        <f t="shared" si="63"/>
        <v>7.5192194536848316E-4</v>
      </c>
      <c r="AE275" s="45">
        <f t="shared" si="64"/>
        <v>1.7043565098839332E-3</v>
      </c>
      <c r="AF275" s="46">
        <f t="shared" si="65"/>
        <v>1.6288676500491761E-2</v>
      </c>
    </row>
    <row r="276" spans="1:32" ht="13.5" customHeight="1" x14ac:dyDescent="0.25">
      <c r="A276" s="13" t="s">
        <v>1382</v>
      </c>
      <c r="B276" s="99" t="s">
        <v>670</v>
      </c>
      <c r="C276" s="10" t="s">
        <v>722</v>
      </c>
      <c r="D276" s="114" t="s">
        <v>63</v>
      </c>
      <c r="E276" s="72" t="s">
        <v>130</v>
      </c>
      <c r="F276" s="72" t="s">
        <v>1309</v>
      </c>
      <c r="G276" s="41" t="s">
        <v>138</v>
      </c>
      <c r="H276" s="72" t="s">
        <v>26</v>
      </c>
      <c r="I276" s="72" t="s">
        <v>27</v>
      </c>
      <c r="J276" s="42">
        <v>64736728144</v>
      </c>
      <c r="K276" s="73">
        <v>1.4999999999999999E-2</v>
      </c>
      <c r="L276" s="78" t="s">
        <v>65</v>
      </c>
      <c r="M276" s="78" t="s">
        <v>65</v>
      </c>
      <c r="N276" s="73">
        <v>6.9999999999999999E-4</v>
      </c>
      <c r="O276" s="115">
        <v>3.003E-3</v>
      </c>
      <c r="P276" s="78" t="s">
        <v>65</v>
      </c>
      <c r="Q276" s="112">
        <v>613501536.5</v>
      </c>
      <c r="R276" s="112">
        <v>77843892</v>
      </c>
      <c r="S276" s="42"/>
      <c r="T276" s="42">
        <v>441115392</v>
      </c>
      <c r="U276" s="42">
        <v>45362370</v>
      </c>
      <c r="V276" s="5">
        <v>48893380</v>
      </c>
      <c r="W276" s="5">
        <v>286502.5</v>
      </c>
      <c r="X276" s="42"/>
      <c r="Y276" s="42"/>
      <c r="Z276" s="116"/>
      <c r="AA276" s="44">
        <f t="shared" si="60"/>
        <v>613215034</v>
      </c>
      <c r="AB276" s="45">
        <f t="shared" si="61"/>
        <v>0.12694387398205895</v>
      </c>
      <c r="AC276" s="45">
        <f t="shared" si="62"/>
        <v>7.3974654052594541E-2</v>
      </c>
      <c r="AD276" s="45">
        <f t="shared" si="63"/>
        <v>1.2024687411888427E-3</v>
      </c>
      <c r="AE276" s="45">
        <f t="shared" si="64"/>
        <v>7.0072077011825817E-4</v>
      </c>
      <c r="AF276" s="46">
        <f t="shared" si="65"/>
        <v>9.472444029546381E-3</v>
      </c>
    </row>
    <row r="277" spans="1:32" ht="13.5" customHeight="1" x14ac:dyDescent="0.25">
      <c r="A277" s="13" t="s">
        <v>1378</v>
      </c>
      <c r="B277" s="99" t="s">
        <v>671</v>
      </c>
      <c r="C277" s="10" t="s">
        <v>722</v>
      </c>
      <c r="D277" s="114" t="s">
        <v>63</v>
      </c>
      <c r="E277" s="72" t="s">
        <v>130</v>
      </c>
      <c r="F277" s="72" t="s">
        <v>1309</v>
      </c>
      <c r="G277" s="41" t="s">
        <v>138</v>
      </c>
      <c r="H277" s="72" t="s">
        <v>26</v>
      </c>
      <c r="I277" s="72" t="s">
        <v>27</v>
      </c>
      <c r="J277" s="42">
        <v>3893708413</v>
      </c>
      <c r="K277" s="73">
        <v>0.02</v>
      </c>
      <c r="L277" s="78" t="s">
        <v>65</v>
      </c>
      <c r="M277" s="78" t="s">
        <v>65</v>
      </c>
      <c r="N277" s="73">
        <v>6.9999999999999999E-4</v>
      </c>
      <c r="O277" s="115">
        <v>3.003E-3</v>
      </c>
      <c r="P277" s="78" t="s">
        <v>65</v>
      </c>
      <c r="Q277" s="112">
        <v>36332341</v>
      </c>
      <c r="R277" s="112">
        <v>4484286</v>
      </c>
      <c r="S277" s="42"/>
      <c r="T277" s="42">
        <v>25410947</v>
      </c>
      <c r="U277" s="42">
        <v>2739583</v>
      </c>
      <c r="V277" s="5">
        <v>3621822</v>
      </c>
      <c r="W277" s="5">
        <v>75703</v>
      </c>
      <c r="X277" s="42"/>
      <c r="Y277" s="42"/>
      <c r="Z277" s="116"/>
      <c r="AA277" s="44">
        <f t="shared" si="60"/>
        <v>36256638</v>
      </c>
      <c r="AB277" s="45">
        <f t="shared" si="61"/>
        <v>0.1236817931105471</v>
      </c>
      <c r="AC277" s="45">
        <f t="shared" si="62"/>
        <v>7.5560866950763611E-2</v>
      </c>
      <c r="AD277" s="45">
        <f t="shared" si="63"/>
        <v>1.1516748365204305E-3</v>
      </c>
      <c r="AE277" s="45">
        <f t="shared" si="64"/>
        <v>7.0359223378240159E-4</v>
      </c>
      <c r="AF277" s="46">
        <f t="shared" si="65"/>
        <v>9.311595567595473E-3</v>
      </c>
    </row>
    <row r="278" spans="1:32" ht="13.5" customHeight="1" x14ac:dyDescent="0.25">
      <c r="A278" s="13" t="s">
        <v>672</v>
      </c>
      <c r="B278" s="99" t="s">
        <v>673</v>
      </c>
      <c r="C278" s="10" t="s">
        <v>722</v>
      </c>
      <c r="D278" s="114" t="s">
        <v>63</v>
      </c>
      <c r="E278" s="72" t="s">
        <v>130</v>
      </c>
      <c r="F278" s="72" t="s">
        <v>1309</v>
      </c>
      <c r="G278" s="72" t="s">
        <v>25</v>
      </c>
      <c r="H278" s="72" t="s">
        <v>26</v>
      </c>
      <c r="I278" s="72" t="s">
        <v>27</v>
      </c>
      <c r="J278" s="42">
        <v>14836572726</v>
      </c>
      <c r="K278" s="73">
        <v>1.4999999999999999E-2</v>
      </c>
      <c r="L278" s="78" t="s">
        <v>65</v>
      </c>
      <c r="M278" s="78" t="s">
        <v>65</v>
      </c>
      <c r="N278" s="73">
        <v>1.4E-3</v>
      </c>
      <c r="O278" s="115">
        <v>3.003E-3</v>
      </c>
      <c r="P278" s="78" t="s">
        <v>65</v>
      </c>
      <c r="Q278" s="112">
        <v>225825493</v>
      </c>
      <c r="R278" s="112">
        <v>28973464</v>
      </c>
      <c r="S278" s="42"/>
      <c r="T278" s="42">
        <v>164168097</v>
      </c>
      <c r="U278" s="42">
        <v>20801460</v>
      </c>
      <c r="V278" s="5">
        <v>11874482</v>
      </c>
      <c r="W278" s="5">
        <v>7990</v>
      </c>
      <c r="X278" s="42"/>
      <c r="Y278" s="42"/>
      <c r="Z278" s="116"/>
      <c r="AA278" s="44">
        <f t="shared" si="60"/>
        <v>225817503</v>
      </c>
      <c r="AB278" s="45">
        <f t="shared" si="61"/>
        <v>0.1283047753831553</v>
      </c>
      <c r="AC278" s="45">
        <f t="shared" si="62"/>
        <v>9.2116243088561645E-2</v>
      </c>
      <c r="AD278" s="45">
        <f t="shared" si="63"/>
        <v>1.952840762828341E-3</v>
      </c>
      <c r="AE278" s="45">
        <f t="shared" si="64"/>
        <v>1.4020394321625892E-3</v>
      </c>
      <c r="AF278" s="46">
        <f t="shared" si="65"/>
        <v>1.5220327980752015E-2</v>
      </c>
    </row>
    <row r="279" spans="1:32" ht="13.5" customHeight="1" x14ac:dyDescent="0.25">
      <c r="A279" s="13" t="s">
        <v>1379</v>
      </c>
      <c r="B279" s="99" t="s">
        <v>674</v>
      </c>
      <c r="C279" s="10" t="s">
        <v>722</v>
      </c>
      <c r="D279" s="114" t="s">
        <v>63</v>
      </c>
      <c r="E279" s="72" t="s">
        <v>130</v>
      </c>
      <c r="F279" s="72" t="s">
        <v>1309</v>
      </c>
      <c r="G279" s="72" t="s">
        <v>827</v>
      </c>
      <c r="H279" s="72" t="s">
        <v>26</v>
      </c>
      <c r="I279" s="72" t="s">
        <v>27</v>
      </c>
      <c r="J279" s="42">
        <v>15027772093</v>
      </c>
      <c r="K279" s="73">
        <v>1.4999999999999999E-2</v>
      </c>
      <c r="L279" s="78" t="s">
        <v>65</v>
      </c>
      <c r="M279" s="78" t="s">
        <v>65</v>
      </c>
      <c r="N279" s="73">
        <v>6.9999999999999999E-4</v>
      </c>
      <c r="O279" s="115">
        <v>3.003E-3</v>
      </c>
      <c r="P279" s="78" t="s">
        <v>65</v>
      </c>
      <c r="Q279" s="112">
        <v>126188814</v>
      </c>
      <c r="R279" s="112">
        <v>15517165</v>
      </c>
      <c r="S279" s="42"/>
      <c r="T279" s="42">
        <v>87930594</v>
      </c>
      <c r="U279" s="42">
        <v>10530040</v>
      </c>
      <c r="V279" s="5">
        <v>12095518</v>
      </c>
      <c r="W279" s="5">
        <v>115497</v>
      </c>
      <c r="X279" s="42"/>
      <c r="Y279" s="42"/>
      <c r="Z279" s="116"/>
      <c r="AA279" s="44">
        <f t="shared" si="60"/>
        <v>126073317</v>
      </c>
      <c r="AB279" s="45">
        <f t="shared" si="61"/>
        <v>0.12308048498478072</v>
      </c>
      <c r="AC279" s="45">
        <f t="shared" si="62"/>
        <v>8.3523145504294141E-2</v>
      </c>
      <c r="AD279" s="45">
        <f t="shared" si="63"/>
        <v>1.0325658989217678E-3</v>
      </c>
      <c r="AE279" s="45">
        <f t="shared" si="64"/>
        <v>7.0070532976108533E-4</v>
      </c>
      <c r="AF279" s="46">
        <f t="shared" si="65"/>
        <v>8.3893551365957619E-3</v>
      </c>
    </row>
    <row r="280" spans="1:32" ht="13.5" customHeight="1" x14ac:dyDescent="0.25">
      <c r="A280" s="13" t="s">
        <v>675</v>
      </c>
      <c r="B280" s="99" t="s">
        <v>676</v>
      </c>
      <c r="C280" s="10" t="s">
        <v>722</v>
      </c>
      <c r="D280" s="114" t="s">
        <v>63</v>
      </c>
      <c r="E280" s="72" t="s">
        <v>130</v>
      </c>
      <c r="F280" s="72" t="s">
        <v>1309</v>
      </c>
      <c r="G280" s="41" t="s">
        <v>138</v>
      </c>
      <c r="H280" s="72" t="s">
        <v>26</v>
      </c>
      <c r="I280" s="72" t="s">
        <v>135</v>
      </c>
      <c r="J280" s="42">
        <v>76840896</v>
      </c>
      <c r="K280" s="73">
        <v>0.01</v>
      </c>
      <c r="L280" s="78" t="s">
        <v>65</v>
      </c>
      <c r="M280" s="78" t="s">
        <v>65</v>
      </c>
      <c r="N280" s="73">
        <v>1.6999999999999999E-3</v>
      </c>
      <c r="O280" s="115">
        <v>3.003E-3</v>
      </c>
      <c r="P280" s="78" t="s">
        <v>65</v>
      </c>
      <c r="Q280" s="112">
        <v>508596.95</v>
      </c>
      <c r="R280" s="112">
        <v>57517.38</v>
      </c>
      <c r="S280" s="42"/>
      <c r="T280" s="42">
        <v>325931.88</v>
      </c>
      <c r="U280" s="42">
        <v>64843.93</v>
      </c>
      <c r="V280" s="5">
        <v>59306.53</v>
      </c>
      <c r="W280" s="5">
        <v>997.23</v>
      </c>
      <c r="X280" s="42"/>
      <c r="Y280" s="42"/>
      <c r="Z280" s="116"/>
      <c r="AA280" s="44">
        <f t="shared" si="60"/>
        <v>507599.72</v>
      </c>
      <c r="AB280" s="45">
        <f t="shared" si="61"/>
        <v>0.11331247385242844</v>
      </c>
      <c r="AC280" s="45">
        <f t="shared" si="62"/>
        <v>0.12774618945810293</v>
      </c>
      <c r="AD280" s="45">
        <f t="shared" si="63"/>
        <v>7.4852562885263597E-4</v>
      </c>
      <c r="AE280" s="45">
        <f t="shared" si="64"/>
        <v>8.4387264302592207E-4</v>
      </c>
      <c r="AF280" s="46">
        <f t="shared" si="65"/>
        <v>6.6058537370516862E-3</v>
      </c>
    </row>
    <row r="281" spans="1:32" ht="13.5" customHeight="1" x14ac:dyDescent="0.25">
      <c r="A281" s="13" t="s">
        <v>677</v>
      </c>
      <c r="B281" s="99" t="s">
        <v>678</v>
      </c>
      <c r="C281" s="10" t="s">
        <v>722</v>
      </c>
      <c r="D281" s="114" t="s">
        <v>63</v>
      </c>
      <c r="E281" s="72" t="s">
        <v>130</v>
      </c>
      <c r="F281" s="72" t="s">
        <v>1309</v>
      </c>
      <c r="G281" s="41" t="s">
        <v>138</v>
      </c>
      <c r="H281" s="72" t="s">
        <v>26</v>
      </c>
      <c r="I281" s="72" t="s">
        <v>58</v>
      </c>
      <c r="J281" s="42">
        <v>123661754.56999999</v>
      </c>
      <c r="K281" s="73">
        <v>0.01</v>
      </c>
      <c r="L281" s="78" t="s">
        <v>65</v>
      </c>
      <c r="M281" s="78" t="s">
        <v>65</v>
      </c>
      <c r="N281" s="73">
        <v>1.6999999999999999E-3</v>
      </c>
      <c r="O281" s="115">
        <v>3.003E-3</v>
      </c>
      <c r="P281" s="78" t="s">
        <v>65</v>
      </c>
      <c r="Q281" s="112">
        <v>445333.85</v>
      </c>
      <c r="R281" s="112">
        <v>37042.19</v>
      </c>
      <c r="S281" s="42"/>
      <c r="T281" s="42">
        <v>209905.79</v>
      </c>
      <c r="U281" s="42">
        <v>103392.76</v>
      </c>
      <c r="V281" s="5">
        <v>94464.76</v>
      </c>
      <c r="W281" s="5">
        <v>528.35</v>
      </c>
      <c r="X281" s="19"/>
      <c r="Y281" s="19"/>
      <c r="Z281" s="49"/>
      <c r="AA281" s="44">
        <f t="shared" si="60"/>
        <v>444805.5</v>
      </c>
      <c r="AB281" s="45">
        <f t="shared" si="61"/>
        <v>8.3277275123621458E-2</v>
      </c>
      <c r="AC281" s="45">
        <f t="shared" si="62"/>
        <v>0.23244487759256574</v>
      </c>
      <c r="AD281" s="45">
        <f t="shared" si="63"/>
        <v>2.995444317348085E-4</v>
      </c>
      <c r="AE281" s="45">
        <f t="shared" si="64"/>
        <v>8.3609326391591407E-4</v>
      </c>
      <c r="AF281" s="46">
        <f t="shared" si="65"/>
        <v>3.5969528456610512E-3</v>
      </c>
    </row>
    <row r="282" spans="1:32" ht="13.5" customHeight="1" x14ac:dyDescent="0.25">
      <c r="A282" s="13" t="s">
        <v>679</v>
      </c>
      <c r="B282" s="99" t="s">
        <v>680</v>
      </c>
      <c r="C282" s="10" t="s">
        <v>722</v>
      </c>
      <c r="D282" s="76" t="s">
        <v>63</v>
      </c>
      <c r="E282" s="66" t="s">
        <v>130</v>
      </c>
      <c r="F282" s="65" t="s">
        <v>133</v>
      </c>
      <c r="G282" s="37" t="s">
        <v>64</v>
      </c>
      <c r="H282" s="66" t="s">
        <v>41</v>
      </c>
      <c r="I282" s="66" t="s">
        <v>27</v>
      </c>
      <c r="J282" s="19">
        <v>18810844524</v>
      </c>
      <c r="K282" s="21">
        <v>0.02</v>
      </c>
      <c r="L282" s="20" t="s">
        <v>65</v>
      </c>
      <c r="M282" s="20" t="s">
        <v>65</v>
      </c>
      <c r="N282" s="107">
        <v>1.75E-3</v>
      </c>
      <c r="O282" s="111">
        <v>3.003E-3</v>
      </c>
      <c r="P282" s="20" t="s">
        <v>65</v>
      </c>
      <c r="Q282" s="53">
        <v>138390096</v>
      </c>
      <c r="R282" s="112">
        <v>14139124</v>
      </c>
      <c r="S282" s="42"/>
      <c r="T282" s="42">
        <v>80121696</v>
      </c>
      <c r="U282" s="42">
        <v>32991287</v>
      </c>
      <c r="V282" s="5">
        <v>10893546</v>
      </c>
      <c r="W282" s="5">
        <v>244443</v>
      </c>
      <c r="X282" s="19"/>
      <c r="Y282" s="19"/>
      <c r="Z282" s="103">
        <v>4.309793613588922E-3</v>
      </c>
      <c r="AA282" s="44">
        <f t="shared" si="60"/>
        <v>138145653</v>
      </c>
      <c r="AB282" s="45">
        <f t="shared" si="61"/>
        <v>0.10234939495345539</v>
      </c>
      <c r="AC282" s="45">
        <f t="shared" si="62"/>
        <v>0.23881523800101043</v>
      </c>
      <c r="AD282" s="45">
        <f t="shared" si="63"/>
        <v>7.5164748621256536E-4</v>
      </c>
      <c r="AE282" s="45">
        <f t="shared" si="64"/>
        <v>1.7538440104540624E-3</v>
      </c>
      <c r="AF282" s="46">
        <f t="shared" si="65"/>
        <v>1.1653730395573672E-2</v>
      </c>
    </row>
    <row r="283" spans="1:32" ht="13.5" customHeight="1" x14ac:dyDescent="0.25">
      <c r="A283" s="13" t="s">
        <v>681</v>
      </c>
      <c r="B283" s="99" t="s">
        <v>682</v>
      </c>
      <c r="C283" s="10" t="s">
        <v>722</v>
      </c>
      <c r="D283" s="76" t="s">
        <v>63</v>
      </c>
      <c r="E283" s="66" t="s">
        <v>130</v>
      </c>
      <c r="F283" s="65" t="s">
        <v>133</v>
      </c>
      <c r="G283" s="37" t="s">
        <v>64</v>
      </c>
      <c r="H283" s="66" t="s">
        <v>26</v>
      </c>
      <c r="I283" s="66" t="s">
        <v>27</v>
      </c>
      <c r="J283" s="19">
        <v>79291490818</v>
      </c>
      <c r="K283" s="21">
        <v>0.01</v>
      </c>
      <c r="L283" s="20" t="s">
        <v>65</v>
      </c>
      <c r="M283" s="20" t="s">
        <v>65</v>
      </c>
      <c r="N283" s="107">
        <v>1.75E-3</v>
      </c>
      <c r="O283" s="111">
        <v>3.003E-3</v>
      </c>
      <c r="P283" s="20" t="s">
        <v>65</v>
      </c>
      <c r="Q283" s="53">
        <v>398166634</v>
      </c>
      <c r="R283" s="112">
        <v>35693154</v>
      </c>
      <c r="S283" s="42"/>
      <c r="T283" s="42">
        <v>202261194</v>
      </c>
      <c r="U283" s="42">
        <v>138806706</v>
      </c>
      <c r="V283" s="5">
        <v>21338574</v>
      </c>
      <c r="W283" s="5">
        <v>67006</v>
      </c>
      <c r="X283" s="19"/>
      <c r="Y283" s="19"/>
      <c r="Z283" s="103">
        <v>1.399888870256543E-2</v>
      </c>
      <c r="AA283" s="44">
        <f t="shared" si="60"/>
        <v>398099628</v>
      </c>
      <c r="AB283" s="45">
        <f t="shared" si="61"/>
        <v>8.96588479103025E-2</v>
      </c>
      <c r="AC283" s="45">
        <f t="shared" si="62"/>
        <v>0.34867328738121806</v>
      </c>
      <c r="AD283" s="45">
        <f t="shared" si="63"/>
        <v>4.5015112758981294E-4</v>
      </c>
      <c r="AE283" s="45">
        <f t="shared" si="64"/>
        <v>1.7505876679580531E-3</v>
      </c>
      <c r="AF283" s="46">
        <f t="shared" si="65"/>
        <v>1.9019599297019622E-2</v>
      </c>
    </row>
    <row r="284" spans="1:32" ht="13.5" customHeight="1" x14ac:dyDescent="0.25">
      <c r="A284" s="13" t="s">
        <v>683</v>
      </c>
      <c r="B284" s="99" t="s">
        <v>684</v>
      </c>
      <c r="C284" s="10" t="s">
        <v>722</v>
      </c>
      <c r="D284" s="76" t="s">
        <v>63</v>
      </c>
      <c r="E284" s="66" t="s">
        <v>130</v>
      </c>
      <c r="F284" s="65" t="s">
        <v>1366</v>
      </c>
      <c r="G284" s="66" t="s">
        <v>50</v>
      </c>
      <c r="H284" s="66" t="s">
        <v>26</v>
      </c>
      <c r="I284" s="66" t="s">
        <v>27</v>
      </c>
      <c r="J284" s="19">
        <v>3584641446</v>
      </c>
      <c r="K284" s="21">
        <v>0.01</v>
      </c>
      <c r="L284" s="20" t="s">
        <v>65</v>
      </c>
      <c r="M284" s="20" t="s">
        <v>65</v>
      </c>
      <c r="N284" s="107">
        <v>1.75E-3</v>
      </c>
      <c r="O284" s="111">
        <v>8.0029999999999997E-3</v>
      </c>
      <c r="P284" s="20" t="s">
        <v>65</v>
      </c>
      <c r="Q284" s="53">
        <v>56643227</v>
      </c>
      <c r="R284" s="112">
        <v>4296090</v>
      </c>
      <c r="S284" s="42"/>
      <c r="T284" s="42">
        <v>24344503</v>
      </c>
      <c r="U284" s="42">
        <v>6265127</v>
      </c>
      <c r="V284" s="5">
        <v>3249503</v>
      </c>
      <c r="W284" s="5">
        <v>18488004</v>
      </c>
      <c r="X284" s="19"/>
      <c r="Y284" s="19"/>
      <c r="Z284" s="49"/>
      <c r="AA284" s="44">
        <f t="shared" si="60"/>
        <v>38155223</v>
      </c>
      <c r="AB284" s="45">
        <f t="shared" si="61"/>
        <v>0.11259506988073428</v>
      </c>
      <c r="AC284" s="45">
        <f t="shared" si="62"/>
        <v>0.1642010321889614</v>
      </c>
      <c r="AD284" s="45">
        <f t="shared" si="63"/>
        <v>1.1984713296203963E-3</v>
      </c>
      <c r="AE284" s="45">
        <f t="shared" si="64"/>
        <v>1.7477695034160468E-3</v>
      </c>
      <c r="AF284" s="46">
        <f t="shared" si="65"/>
        <v>1.0644083536604849E-2</v>
      </c>
    </row>
    <row r="285" spans="1:32" ht="13.5" customHeight="1" x14ac:dyDescent="0.25">
      <c r="A285" s="13" t="s">
        <v>685</v>
      </c>
      <c r="B285" s="99" t="s">
        <v>686</v>
      </c>
      <c r="C285" s="10" t="s">
        <v>722</v>
      </c>
      <c r="D285" s="76" t="s">
        <v>63</v>
      </c>
      <c r="E285" s="66" t="s">
        <v>130</v>
      </c>
      <c r="F285" s="65" t="s">
        <v>133</v>
      </c>
      <c r="G285" s="11" t="s">
        <v>77</v>
      </c>
      <c r="H285" s="66" t="s">
        <v>41</v>
      </c>
      <c r="I285" s="66" t="s">
        <v>27</v>
      </c>
      <c r="J285" s="19">
        <v>1634636398</v>
      </c>
      <c r="K285" s="21">
        <v>0.02</v>
      </c>
      <c r="L285" s="20" t="s">
        <v>65</v>
      </c>
      <c r="M285" s="20" t="s">
        <v>65</v>
      </c>
      <c r="N285" s="107">
        <v>1.75E-3</v>
      </c>
      <c r="O285" s="111">
        <v>3.003E-3</v>
      </c>
      <c r="P285" s="20" t="s">
        <v>65</v>
      </c>
      <c r="Q285" s="53">
        <v>15279180</v>
      </c>
      <c r="R285" s="112">
        <v>1600815</v>
      </c>
      <c r="S285" s="42"/>
      <c r="T285" s="42">
        <v>9071286</v>
      </c>
      <c r="U285" s="42">
        <v>2862264</v>
      </c>
      <c r="V285" s="5">
        <v>1669142</v>
      </c>
      <c r="W285" s="5">
        <v>75673</v>
      </c>
      <c r="X285" s="19"/>
      <c r="Y285" s="42"/>
      <c r="Z285" s="113">
        <v>3.6282820000773318E-3</v>
      </c>
      <c r="AA285" s="44">
        <f t="shared" si="60"/>
        <v>15203507</v>
      </c>
      <c r="AB285" s="45">
        <f t="shared" si="61"/>
        <v>0.10529248284622753</v>
      </c>
      <c r="AC285" s="45">
        <f t="shared" si="62"/>
        <v>0.1882634052787952</v>
      </c>
      <c r="AD285" s="45">
        <f t="shared" si="63"/>
        <v>9.7930952838112448E-4</v>
      </c>
      <c r="AE285" s="45">
        <f t="shared" si="64"/>
        <v>1.7510095844568364E-3</v>
      </c>
      <c r="AF285" s="46">
        <f t="shared" si="65"/>
        <v>1.292913142359543E-2</v>
      </c>
    </row>
    <row r="286" spans="1:32" ht="13.5" customHeight="1" x14ac:dyDescent="0.25">
      <c r="A286" s="13" t="s">
        <v>687</v>
      </c>
      <c r="B286" s="99" t="s">
        <v>688</v>
      </c>
      <c r="C286" s="10" t="s">
        <v>722</v>
      </c>
      <c r="D286" s="76" t="s">
        <v>63</v>
      </c>
      <c r="E286" s="66" t="s">
        <v>130</v>
      </c>
      <c r="F286" s="65" t="s">
        <v>133</v>
      </c>
      <c r="G286" s="66" t="s">
        <v>25</v>
      </c>
      <c r="H286" s="66" t="s">
        <v>26</v>
      </c>
      <c r="I286" s="66" t="s">
        <v>27</v>
      </c>
      <c r="J286" s="19">
        <v>4287386533</v>
      </c>
      <c r="K286" s="21">
        <v>0.02</v>
      </c>
      <c r="L286" s="20" t="s">
        <v>65</v>
      </c>
      <c r="M286" s="20" t="s">
        <v>65</v>
      </c>
      <c r="N286" s="107">
        <v>1.75E-3</v>
      </c>
      <c r="O286" s="111">
        <v>3.003E-3</v>
      </c>
      <c r="P286" s="20" t="s">
        <v>65</v>
      </c>
      <c r="Q286" s="53">
        <v>30683821</v>
      </c>
      <c r="R286" s="112">
        <v>3211680</v>
      </c>
      <c r="S286" s="42"/>
      <c r="T286" s="42">
        <v>18199521</v>
      </c>
      <c r="U286" s="42">
        <v>7493918</v>
      </c>
      <c r="V286" s="5">
        <v>1776202</v>
      </c>
      <c r="W286" s="5">
        <v>2500</v>
      </c>
      <c r="X286" s="19"/>
      <c r="Y286" s="42"/>
      <c r="Z286" s="113">
        <v>1.1942606121996203E-2</v>
      </c>
      <c r="AA286" s="44">
        <f t="shared" si="60"/>
        <v>30681321</v>
      </c>
      <c r="AB286" s="45">
        <f t="shared" si="61"/>
        <v>0.10467867403753574</v>
      </c>
      <c r="AC286" s="45">
        <f t="shared" si="62"/>
        <v>0.24425017423467524</v>
      </c>
      <c r="AD286" s="45">
        <f t="shared" si="63"/>
        <v>7.4909970801086156E-4</v>
      </c>
      <c r="AE286" s="45">
        <f t="shared" si="64"/>
        <v>1.7478988522073617E-3</v>
      </c>
      <c r="AF286" s="46">
        <f t="shared" si="65"/>
        <v>1.9098788743704315E-2</v>
      </c>
    </row>
    <row r="287" spans="1:32" ht="13.5" customHeight="1" x14ac:dyDescent="0.25">
      <c r="A287" s="13" t="s">
        <v>689</v>
      </c>
      <c r="B287" s="99" t="s">
        <v>690</v>
      </c>
      <c r="C287" s="10" t="s">
        <v>722</v>
      </c>
      <c r="D287" s="76" t="s">
        <v>63</v>
      </c>
      <c r="E287" s="66" t="s">
        <v>130</v>
      </c>
      <c r="F287" s="72" t="s">
        <v>1367</v>
      </c>
      <c r="G287" s="66" t="s">
        <v>106</v>
      </c>
      <c r="H287" s="66" t="s">
        <v>26</v>
      </c>
      <c r="I287" s="66" t="s">
        <v>27</v>
      </c>
      <c r="J287" s="19">
        <v>288982416350.77557</v>
      </c>
      <c r="K287" s="9">
        <v>0.02</v>
      </c>
      <c r="L287" s="20" t="s">
        <v>65</v>
      </c>
      <c r="M287" s="20" t="s">
        <v>65</v>
      </c>
      <c r="N287" s="9">
        <v>1.5E-3</v>
      </c>
      <c r="O287" s="111">
        <v>8.0029999999999997E-3</v>
      </c>
      <c r="P287" s="20" t="s">
        <v>65</v>
      </c>
      <c r="Q287" s="53">
        <v>6246769041.25</v>
      </c>
      <c r="R287" s="112">
        <v>574374048</v>
      </c>
      <c r="S287" s="42"/>
      <c r="T287" s="42">
        <v>3254786230</v>
      </c>
      <c r="U287" s="42">
        <v>433116684</v>
      </c>
      <c r="V287" s="5">
        <v>1838916504.25</v>
      </c>
      <c r="W287" s="5">
        <v>247074</v>
      </c>
      <c r="X287" s="19"/>
      <c r="Y287" s="42">
        <v>145328501</v>
      </c>
      <c r="Z287" s="116"/>
      <c r="AA287" s="44">
        <f t="shared" si="60"/>
        <v>6101193466.25</v>
      </c>
      <c r="AB287" s="45">
        <f t="shared" si="61"/>
        <v>9.4141261242946569E-2</v>
      </c>
      <c r="AC287" s="45">
        <f t="shared" si="62"/>
        <v>7.0988846099680911E-2</v>
      </c>
      <c r="AD287" s="45">
        <f t="shared" si="63"/>
        <v>1.9875743834282551E-3</v>
      </c>
      <c r="AE287" s="45">
        <f t="shared" si="64"/>
        <v>1.4987648365230289E-3</v>
      </c>
      <c r="AF287" s="46">
        <f t="shared" si="65"/>
        <v>2.1112680637441233E-2</v>
      </c>
    </row>
    <row r="288" spans="1:32" ht="13.5" customHeight="1" x14ac:dyDescent="0.25">
      <c r="A288" s="13" t="s">
        <v>1380</v>
      </c>
      <c r="B288" s="99" t="s">
        <v>691</v>
      </c>
      <c r="C288" s="10" t="s">
        <v>722</v>
      </c>
      <c r="D288" s="114" t="s">
        <v>63</v>
      </c>
      <c r="E288" s="72" t="s">
        <v>130</v>
      </c>
      <c r="F288" s="72" t="s">
        <v>133</v>
      </c>
      <c r="G288" s="72" t="s">
        <v>53</v>
      </c>
      <c r="H288" s="72" t="s">
        <v>26</v>
      </c>
      <c r="I288" s="72" t="s">
        <v>27</v>
      </c>
      <c r="J288" s="42">
        <v>17583134419</v>
      </c>
      <c r="K288" s="73">
        <v>2.5000000000000001E-2</v>
      </c>
      <c r="L288" s="78" t="s">
        <v>65</v>
      </c>
      <c r="M288" s="78" t="s">
        <v>65</v>
      </c>
      <c r="N288" s="73">
        <v>6.9999999999999999E-4</v>
      </c>
      <c r="O288" s="115">
        <v>3.0025E-3</v>
      </c>
      <c r="P288" s="78" t="s">
        <v>65</v>
      </c>
      <c r="Q288" s="112">
        <v>137058509</v>
      </c>
      <c r="R288" s="112">
        <v>17911534</v>
      </c>
      <c r="S288" s="42"/>
      <c r="T288" s="42">
        <v>101498699</v>
      </c>
      <c r="U288" s="42">
        <v>12328269</v>
      </c>
      <c r="V288" s="5">
        <v>5317507</v>
      </c>
      <c r="W288" s="5">
        <v>2500</v>
      </c>
      <c r="X288" s="42"/>
      <c r="Y288" s="42"/>
      <c r="Z288" s="113">
        <v>1.6801628244486815E-2</v>
      </c>
      <c r="AA288" s="44">
        <f t="shared" si="60"/>
        <v>137056009</v>
      </c>
      <c r="AB288" s="45">
        <f t="shared" si="61"/>
        <v>0.13068769571423899</v>
      </c>
      <c r="AC288" s="45">
        <f t="shared" si="62"/>
        <v>8.9950590929581201E-2</v>
      </c>
      <c r="AD288" s="45">
        <f t="shared" si="63"/>
        <v>1.0186769647080179E-3</v>
      </c>
      <c r="AE288" s="45">
        <f t="shared" si="64"/>
        <v>7.0114171377080002E-4</v>
      </c>
      <c r="AF288" s="46">
        <f t="shared" si="65"/>
        <v>2.4596370964072686E-2</v>
      </c>
    </row>
    <row r="289" spans="1:32" ht="13.5" customHeight="1" x14ac:dyDescent="0.25">
      <c r="A289" s="13" t="s">
        <v>692</v>
      </c>
      <c r="B289" s="99" t="s">
        <v>693</v>
      </c>
      <c r="C289" s="10" t="s">
        <v>722</v>
      </c>
      <c r="D289" s="114" t="s">
        <v>63</v>
      </c>
      <c r="E289" s="72" t="s">
        <v>130</v>
      </c>
      <c r="F289" s="72" t="s">
        <v>1367</v>
      </c>
      <c r="G289" s="72" t="s">
        <v>106</v>
      </c>
      <c r="H289" s="72" t="s">
        <v>26</v>
      </c>
      <c r="I289" s="72" t="s">
        <v>58</v>
      </c>
      <c r="J289" s="42">
        <v>244527630</v>
      </c>
      <c r="K289" s="73">
        <v>0.02</v>
      </c>
      <c r="L289" s="78" t="s">
        <v>65</v>
      </c>
      <c r="M289" s="78" t="s">
        <v>65</v>
      </c>
      <c r="N289" s="73">
        <v>1.5E-3</v>
      </c>
      <c r="O289" s="115">
        <v>8.0029999999999997E-3</v>
      </c>
      <c r="P289" s="78" t="s">
        <v>65</v>
      </c>
      <c r="Q289" s="112">
        <v>4605124</v>
      </c>
      <c r="R289" s="112">
        <v>477353</v>
      </c>
      <c r="S289" s="42"/>
      <c r="T289" s="42">
        <v>2705001</v>
      </c>
      <c r="U289" s="42">
        <v>367195</v>
      </c>
      <c r="V289" s="5">
        <v>1046420</v>
      </c>
      <c r="W289" s="5">
        <v>326</v>
      </c>
      <c r="X289" s="42"/>
      <c r="Y289" s="42">
        <v>8829</v>
      </c>
      <c r="Z289" s="116"/>
      <c r="AA289" s="44">
        <f t="shared" si="60"/>
        <v>4595969</v>
      </c>
      <c r="AB289" s="45">
        <f t="shared" si="61"/>
        <v>0.10386340725970954</v>
      </c>
      <c r="AC289" s="45">
        <f t="shared" si="62"/>
        <v>7.9895012346689026E-2</v>
      </c>
      <c r="AD289" s="45">
        <f t="shared" si="63"/>
        <v>1.9521434039989672E-3</v>
      </c>
      <c r="AE289" s="45">
        <f t="shared" si="64"/>
        <v>1.5016503451982092E-3</v>
      </c>
      <c r="AF289" s="46">
        <f t="shared" si="65"/>
        <v>1.8795295239233293E-2</v>
      </c>
    </row>
    <row r="290" spans="1:32" ht="13.5" customHeight="1" x14ac:dyDescent="0.25">
      <c r="A290" s="13" t="s">
        <v>1381</v>
      </c>
      <c r="B290" s="99" t="s">
        <v>694</v>
      </c>
      <c r="C290" s="10" t="s">
        <v>722</v>
      </c>
      <c r="D290" s="114" t="s">
        <v>63</v>
      </c>
      <c r="E290" s="72" t="s">
        <v>130</v>
      </c>
      <c r="F290" s="72" t="s">
        <v>1309</v>
      </c>
      <c r="G290" s="72" t="s">
        <v>33</v>
      </c>
      <c r="H290" s="72" t="s">
        <v>26</v>
      </c>
      <c r="I290" s="72" t="s">
        <v>27</v>
      </c>
      <c r="J290" s="42">
        <v>127194257896</v>
      </c>
      <c r="K290" s="73">
        <v>1.4999999999999999E-2</v>
      </c>
      <c r="L290" s="78" t="s">
        <v>65</v>
      </c>
      <c r="M290" s="78" t="s">
        <v>65</v>
      </c>
      <c r="N290" s="73">
        <v>1.4E-3</v>
      </c>
      <c r="O290" s="115">
        <v>3.003E-3</v>
      </c>
      <c r="P290" s="78" t="s">
        <v>65</v>
      </c>
      <c r="Q290" s="112">
        <v>1546352928</v>
      </c>
      <c r="R290" s="112">
        <v>190704421</v>
      </c>
      <c r="S290" s="42"/>
      <c r="T290" s="42">
        <v>1080658372</v>
      </c>
      <c r="U290" s="42">
        <v>177990791</v>
      </c>
      <c r="V290" s="5">
        <v>96474209</v>
      </c>
      <c r="W290" s="5">
        <v>525135</v>
      </c>
      <c r="X290" s="42"/>
      <c r="Y290" s="42"/>
      <c r="Z290" s="116"/>
      <c r="AA290" s="44">
        <f t="shared" si="60"/>
        <v>1545827793</v>
      </c>
      <c r="AB290" s="45">
        <f t="shared" si="61"/>
        <v>0.12336718350101498</v>
      </c>
      <c r="AC290" s="45">
        <f t="shared" si="62"/>
        <v>0.11514270335026898</v>
      </c>
      <c r="AD290" s="45">
        <f t="shared" si="63"/>
        <v>1.4993162753929418E-3</v>
      </c>
      <c r="AE290" s="45">
        <f t="shared" si="64"/>
        <v>1.3993618418335647E-3</v>
      </c>
      <c r="AF290" s="46">
        <f t="shared" si="65"/>
        <v>1.2153282849167149E-2</v>
      </c>
    </row>
    <row r="291" spans="1:32" ht="13.5" customHeight="1" x14ac:dyDescent="0.25">
      <c r="A291" s="13" t="s">
        <v>695</v>
      </c>
      <c r="B291" s="99" t="s">
        <v>696</v>
      </c>
      <c r="C291" s="10" t="s">
        <v>722</v>
      </c>
      <c r="D291" s="114" t="s">
        <v>63</v>
      </c>
      <c r="E291" s="72" t="s">
        <v>130</v>
      </c>
      <c r="F291" s="72" t="s">
        <v>133</v>
      </c>
      <c r="G291" s="72" t="s">
        <v>50</v>
      </c>
      <c r="H291" s="72" t="s">
        <v>41</v>
      </c>
      <c r="I291" s="72" t="s">
        <v>27</v>
      </c>
      <c r="J291" s="42">
        <v>811261855</v>
      </c>
      <c r="K291" s="73">
        <v>0.02</v>
      </c>
      <c r="L291" s="78" t="s">
        <v>65</v>
      </c>
      <c r="M291" s="78" t="s">
        <v>65</v>
      </c>
      <c r="N291" s="73">
        <v>6.9999999999999999E-4</v>
      </c>
      <c r="O291" s="115">
        <v>3.003E-3</v>
      </c>
      <c r="P291" s="78" t="s">
        <v>65</v>
      </c>
      <c r="Q291" s="112">
        <v>18076329</v>
      </c>
      <c r="R291" s="112">
        <v>2433875</v>
      </c>
      <c r="S291" s="42"/>
      <c r="T291" s="42">
        <v>13791941</v>
      </c>
      <c r="U291" s="42">
        <v>567903</v>
      </c>
      <c r="V291" s="5">
        <v>1158216</v>
      </c>
      <c r="W291" s="5">
        <v>124394</v>
      </c>
      <c r="X291" s="42"/>
      <c r="Y291" s="42"/>
      <c r="Z291" s="113">
        <v>1.7532629108783734E-3</v>
      </c>
      <c r="AA291" s="44">
        <f t="shared" si="60"/>
        <v>17951935</v>
      </c>
      <c r="AB291" s="45">
        <f t="shared" si="61"/>
        <v>0.13557730684742342</v>
      </c>
      <c r="AC291" s="45">
        <f t="shared" si="62"/>
        <v>3.1634639942713698E-2</v>
      </c>
      <c r="AD291" s="45">
        <f t="shared" si="63"/>
        <v>3.000110241840472E-3</v>
      </c>
      <c r="AE291" s="45">
        <f t="shared" si="64"/>
        <v>7.0002428500721265E-4</v>
      </c>
      <c r="AF291" s="46">
        <f t="shared" si="65"/>
        <v>2.3881672978919844E-2</v>
      </c>
    </row>
    <row r="292" spans="1:32" ht="13.5" customHeight="1" x14ac:dyDescent="0.25">
      <c r="A292" s="13" t="s">
        <v>697</v>
      </c>
      <c r="B292" s="99" t="s">
        <v>698</v>
      </c>
      <c r="C292" s="10" t="s">
        <v>722</v>
      </c>
      <c r="D292" s="114" t="s">
        <v>63</v>
      </c>
      <c r="E292" s="72" t="s">
        <v>130</v>
      </c>
      <c r="F292" s="72" t="s">
        <v>133</v>
      </c>
      <c r="G292" s="72" t="s">
        <v>50</v>
      </c>
      <c r="H292" s="72" t="s">
        <v>41</v>
      </c>
      <c r="I292" s="72" t="s">
        <v>27</v>
      </c>
      <c r="J292" s="42">
        <v>2760704299</v>
      </c>
      <c r="K292" s="73">
        <v>0.02</v>
      </c>
      <c r="L292" s="78" t="s">
        <v>65</v>
      </c>
      <c r="M292" s="78" t="s">
        <v>65</v>
      </c>
      <c r="N292" s="117">
        <v>1.75E-3</v>
      </c>
      <c r="O292" s="115">
        <v>3.003E-3</v>
      </c>
      <c r="P292" s="78" t="s">
        <v>65</v>
      </c>
      <c r="Q292" s="112">
        <v>17124885</v>
      </c>
      <c r="R292" s="112">
        <v>1449032</v>
      </c>
      <c r="S292" s="42"/>
      <c r="T292" s="42">
        <v>8211185</v>
      </c>
      <c r="U292" s="42">
        <v>4848287</v>
      </c>
      <c r="V292" s="5">
        <v>2613881</v>
      </c>
      <c r="W292" s="5">
        <v>2500</v>
      </c>
      <c r="X292" s="19"/>
      <c r="Y292" s="42"/>
      <c r="Z292" s="113">
        <v>1.3063558533310628E-2</v>
      </c>
      <c r="AA292" s="44">
        <f t="shared" si="60"/>
        <v>17122385</v>
      </c>
      <c r="AB292" s="45">
        <f t="shared" si="61"/>
        <v>8.4627930045960309E-2</v>
      </c>
      <c r="AC292" s="45">
        <f t="shared" si="62"/>
        <v>0.28315488759305435</v>
      </c>
      <c r="AD292" s="45">
        <f t="shared" si="63"/>
        <v>5.2487765550438621E-4</v>
      </c>
      <c r="AE292" s="45">
        <f t="shared" si="64"/>
        <v>1.7561775818424948E-3</v>
      </c>
      <c r="AF292" s="46">
        <f t="shared" si="65"/>
        <v>1.9265738537232881E-2</v>
      </c>
    </row>
    <row r="293" spans="1:32" ht="13.5" customHeight="1" x14ac:dyDescent="0.25">
      <c r="A293" s="13" t="s">
        <v>699</v>
      </c>
      <c r="B293" s="99" t="s">
        <v>700</v>
      </c>
      <c r="C293" s="10" t="s">
        <v>722</v>
      </c>
      <c r="D293" s="114" t="s">
        <v>63</v>
      </c>
      <c r="E293" s="72" t="s">
        <v>130</v>
      </c>
      <c r="F293" s="72" t="s">
        <v>133</v>
      </c>
      <c r="G293" s="43" t="s">
        <v>77</v>
      </c>
      <c r="H293" s="72" t="s">
        <v>41</v>
      </c>
      <c r="I293" s="72" t="s">
        <v>27</v>
      </c>
      <c r="J293" s="42">
        <v>2154763139</v>
      </c>
      <c r="K293" s="73">
        <v>0.02</v>
      </c>
      <c r="L293" s="78" t="s">
        <v>65</v>
      </c>
      <c r="M293" s="78" t="s">
        <v>65</v>
      </c>
      <c r="N293" s="117">
        <v>1.75E-3</v>
      </c>
      <c r="O293" s="115">
        <v>3.003E-3</v>
      </c>
      <c r="P293" s="78" t="s">
        <v>65</v>
      </c>
      <c r="Q293" s="112">
        <v>27598595</v>
      </c>
      <c r="R293" s="112">
        <v>3241304</v>
      </c>
      <c r="S293" s="42"/>
      <c r="T293" s="42">
        <v>18367392</v>
      </c>
      <c r="U293" s="42">
        <v>3781522</v>
      </c>
      <c r="V293" s="5">
        <v>2027120</v>
      </c>
      <c r="W293" s="5">
        <v>181257</v>
      </c>
      <c r="X293" s="19"/>
      <c r="Y293" s="42"/>
      <c r="Z293" s="113">
        <v>2.5698141345523351E-3</v>
      </c>
      <c r="AA293" s="44">
        <f t="shared" si="60"/>
        <v>27417338</v>
      </c>
      <c r="AB293" s="45">
        <f t="shared" si="61"/>
        <v>0.11822095930684445</v>
      </c>
      <c r="AC293" s="45">
        <f t="shared" si="62"/>
        <v>0.13792447684016587</v>
      </c>
      <c r="AD293" s="45">
        <f t="shared" si="63"/>
        <v>1.5042507184823343E-3</v>
      </c>
      <c r="AE293" s="45">
        <f t="shared" si="64"/>
        <v>1.7549594809548113E-3</v>
      </c>
      <c r="AF293" s="46">
        <f t="shared" si="65"/>
        <v>1.529387531035473E-2</v>
      </c>
    </row>
    <row r="294" spans="1:32" ht="13.5" customHeight="1" x14ac:dyDescent="0.25">
      <c r="A294" s="13" t="s">
        <v>701</v>
      </c>
      <c r="B294" s="99" t="s">
        <v>702</v>
      </c>
      <c r="C294" s="10" t="s">
        <v>722</v>
      </c>
      <c r="D294" s="76" t="s">
        <v>63</v>
      </c>
      <c r="E294" s="66" t="s">
        <v>130</v>
      </c>
      <c r="F294" s="65" t="s">
        <v>133</v>
      </c>
      <c r="G294" s="66" t="s">
        <v>40</v>
      </c>
      <c r="H294" s="66" t="s">
        <v>41</v>
      </c>
      <c r="I294" s="66" t="s">
        <v>27</v>
      </c>
      <c r="J294" s="19">
        <v>2009838333</v>
      </c>
      <c r="K294" s="21">
        <v>0.02</v>
      </c>
      <c r="L294" s="118" t="s">
        <v>703</v>
      </c>
      <c r="M294" s="20" t="s">
        <v>596</v>
      </c>
      <c r="N294" s="107">
        <v>1.75E-3</v>
      </c>
      <c r="O294" s="111">
        <v>3.003E-3</v>
      </c>
      <c r="P294" s="20" t="s">
        <v>65</v>
      </c>
      <c r="Q294" s="53">
        <v>5156418</v>
      </c>
      <c r="R294" s="112">
        <v>0</v>
      </c>
      <c r="S294" s="42"/>
      <c r="T294" s="42">
        <v>0</v>
      </c>
      <c r="U294" s="42">
        <v>3512084</v>
      </c>
      <c r="V294" s="5">
        <v>1641834</v>
      </c>
      <c r="W294" s="5">
        <v>2500</v>
      </c>
      <c r="X294" s="19"/>
      <c r="Y294" s="42"/>
      <c r="Z294" s="113">
        <v>1.69197956862733E-2</v>
      </c>
      <c r="AA294" s="44">
        <f t="shared" si="60"/>
        <v>5153918</v>
      </c>
      <c r="AB294" s="45">
        <f t="shared" si="61"/>
        <v>0</v>
      </c>
      <c r="AC294" s="45">
        <f t="shared" si="62"/>
        <v>0.68143963485643344</v>
      </c>
      <c r="AD294" s="45">
        <f t="shared" si="63"/>
        <v>0</v>
      </c>
      <c r="AE294" s="45">
        <f t="shared" si="64"/>
        <v>1.7474460220676864E-3</v>
      </c>
      <c r="AF294" s="46">
        <f t="shared" si="65"/>
        <v>1.9484140248408787E-2</v>
      </c>
    </row>
    <row r="295" spans="1:32" ht="13.5" customHeight="1" x14ac:dyDescent="0.25">
      <c r="A295" s="13" t="s">
        <v>704</v>
      </c>
      <c r="B295" s="99" t="s">
        <v>705</v>
      </c>
      <c r="C295" s="10" t="s">
        <v>722</v>
      </c>
      <c r="D295" s="76" t="s">
        <v>63</v>
      </c>
      <c r="E295" s="66" t="s">
        <v>130</v>
      </c>
      <c r="F295" s="65" t="s">
        <v>133</v>
      </c>
      <c r="G295" s="37" t="s">
        <v>64</v>
      </c>
      <c r="H295" s="66" t="s">
        <v>41</v>
      </c>
      <c r="I295" s="66" t="s">
        <v>27</v>
      </c>
      <c r="J295" s="19">
        <v>18490260752</v>
      </c>
      <c r="K295" s="21">
        <v>0.02</v>
      </c>
      <c r="L295" s="20" t="s">
        <v>65</v>
      </c>
      <c r="M295" s="20" t="s">
        <v>65</v>
      </c>
      <c r="N295" s="107">
        <v>1.75E-3</v>
      </c>
      <c r="O295" s="111">
        <v>3.003E-3</v>
      </c>
      <c r="P295" s="20" t="s">
        <v>65</v>
      </c>
      <c r="Q295" s="53">
        <v>183508865</v>
      </c>
      <c r="R295" s="112">
        <v>20834779</v>
      </c>
      <c r="S295" s="42"/>
      <c r="T295" s="42">
        <v>118063749</v>
      </c>
      <c r="U295" s="42">
        <v>32409656</v>
      </c>
      <c r="V295" s="5">
        <v>11410364</v>
      </c>
      <c r="W295" s="5">
        <v>790317</v>
      </c>
      <c r="X295" s="19"/>
      <c r="Y295" s="19"/>
      <c r="Z295" s="103">
        <v>1.4697294063455997E-3</v>
      </c>
      <c r="AA295" s="44">
        <f t="shared" si="60"/>
        <v>182718548</v>
      </c>
      <c r="AB295" s="45">
        <f t="shared" si="61"/>
        <v>0.11402662306620344</v>
      </c>
      <c r="AC295" s="45">
        <f t="shared" si="62"/>
        <v>0.17737474577567242</v>
      </c>
      <c r="AD295" s="45">
        <f t="shared" si="63"/>
        <v>1.1267974681074416E-3</v>
      </c>
      <c r="AE295" s="45">
        <f t="shared" si="64"/>
        <v>1.7527960494821257E-3</v>
      </c>
      <c r="AF295" s="46">
        <f t="shared" si="65"/>
        <v>1.1351609951498877E-2</v>
      </c>
    </row>
    <row r="296" spans="1:32" ht="13.5" customHeight="1" x14ac:dyDescent="0.25">
      <c r="A296" s="13" t="s">
        <v>706</v>
      </c>
      <c r="B296" s="99" t="s">
        <v>707</v>
      </c>
      <c r="C296" s="10" t="s">
        <v>722</v>
      </c>
      <c r="D296" s="76" t="s">
        <v>63</v>
      </c>
      <c r="E296" s="66" t="s">
        <v>130</v>
      </c>
      <c r="F296" s="65" t="s">
        <v>133</v>
      </c>
      <c r="G296" s="1" t="s">
        <v>266</v>
      </c>
      <c r="H296" s="66" t="s">
        <v>41</v>
      </c>
      <c r="I296" s="66" t="s">
        <v>27</v>
      </c>
      <c r="J296" s="19">
        <v>5966386928</v>
      </c>
      <c r="K296" s="21">
        <v>0.02</v>
      </c>
      <c r="L296" s="20" t="s">
        <v>65</v>
      </c>
      <c r="M296" s="20" t="s">
        <v>65</v>
      </c>
      <c r="N296" s="107">
        <v>1.75E-3</v>
      </c>
      <c r="O296" s="111">
        <v>3.003E-3</v>
      </c>
      <c r="P296" s="20" t="s">
        <v>65</v>
      </c>
      <c r="Q296" s="53">
        <v>75002042</v>
      </c>
      <c r="R296" s="112">
        <v>8959301</v>
      </c>
      <c r="S296" s="42"/>
      <c r="T296" s="42">
        <v>50769380</v>
      </c>
      <c r="U296" s="42">
        <v>10452518</v>
      </c>
      <c r="V296" s="5">
        <v>4332859</v>
      </c>
      <c r="W296" s="5">
        <v>487984</v>
      </c>
      <c r="X296" s="19"/>
      <c r="Y296" s="19"/>
      <c r="Z296" s="49"/>
      <c r="AA296" s="44">
        <f t="shared" si="60"/>
        <v>74514058</v>
      </c>
      <c r="AB296" s="45">
        <f t="shared" si="61"/>
        <v>0.12023638546165342</v>
      </c>
      <c r="AC296" s="45">
        <f t="shared" si="62"/>
        <v>0.14027578527531007</v>
      </c>
      <c r="AD296" s="45">
        <f t="shared" si="63"/>
        <v>1.5016292285628312E-3</v>
      </c>
      <c r="AE296" s="45">
        <f t="shared" si="64"/>
        <v>1.751900794590907E-3</v>
      </c>
      <c r="AF296" s="46">
        <f t="shared" si="65"/>
        <v>1.2488975136746277E-2</v>
      </c>
    </row>
    <row r="297" spans="1:32" ht="13.5" customHeight="1" x14ac:dyDescent="0.25">
      <c r="A297" s="13" t="s">
        <v>708</v>
      </c>
      <c r="B297" s="99" t="s">
        <v>709</v>
      </c>
      <c r="C297" s="10" t="s">
        <v>722</v>
      </c>
      <c r="D297" s="76" t="s">
        <v>63</v>
      </c>
      <c r="E297" s="66" t="s">
        <v>130</v>
      </c>
      <c r="F297" s="65" t="s">
        <v>1309</v>
      </c>
      <c r="G297" s="65" t="s">
        <v>152</v>
      </c>
      <c r="H297" s="66" t="s">
        <v>26</v>
      </c>
      <c r="I297" s="66" t="s">
        <v>27</v>
      </c>
      <c r="J297" s="19">
        <v>31738255554</v>
      </c>
      <c r="K297" s="21">
        <v>0.02</v>
      </c>
      <c r="L297" s="20" t="s">
        <v>65</v>
      </c>
      <c r="M297" s="20" t="s">
        <v>65</v>
      </c>
      <c r="N297" s="21">
        <v>1.4E-3</v>
      </c>
      <c r="O297" s="111">
        <v>3.003E-3</v>
      </c>
      <c r="P297" s="20" t="s">
        <v>65</v>
      </c>
      <c r="Q297" s="53">
        <v>463203942</v>
      </c>
      <c r="R297" s="53">
        <v>61842028</v>
      </c>
      <c r="S297" s="19"/>
      <c r="T297" s="19">
        <v>350406454</v>
      </c>
      <c r="U297" s="19">
        <v>26295465</v>
      </c>
      <c r="V297" s="5">
        <v>24536055</v>
      </c>
      <c r="W297" s="5">
        <v>123940</v>
      </c>
      <c r="X297" s="19"/>
      <c r="Y297" s="19"/>
      <c r="Z297" s="49"/>
      <c r="AA297" s="44">
        <f t="shared" si="60"/>
        <v>463080002</v>
      </c>
      <c r="AB297" s="45">
        <f t="shared" si="61"/>
        <v>0.13354501972209976</v>
      </c>
      <c r="AC297" s="45">
        <f t="shared" si="62"/>
        <v>5.6783849197616615E-2</v>
      </c>
      <c r="AD297" s="45">
        <f t="shared" si="63"/>
        <v>1.948501167456445E-3</v>
      </c>
      <c r="AE297" s="45">
        <f t="shared" si="64"/>
        <v>8.2851009108740885E-4</v>
      </c>
      <c r="AF297" s="46">
        <f t="shared" si="65"/>
        <v>1.459059402972252E-2</v>
      </c>
    </row>
    <row r="298" spans="1:32" ht="13.5" customHeight="1" x14ac:dyDescent="0.25">
      <c r="A298" s="13" t="s">
        <v>710</v>
      </c>
      <c r="B298" s="99" t="s">
        <v>711</v>
      </c>
      <c r="C298" s="10" t="s">
        <v>722</v>
      </c>
      <c r="D298" s="76" t="s">
        <v>63</v>
      </c>
      <c r="E298" s="66" t="s">
        <v>130</v>
      </c>
      <c r="F298" s="65" t="s">
        <v>133</v>
      </c>
      <c r="G298" s="66" t="s">
        <v>25</v>
      </c>
      <c r="H298" s="66" t="s">
        <v>41</v>
      </c>
      <c r="I298" s="66" t="s">
        <v>27</v>
      </c>
      <c r="J298" s="19">
        <v>6753228171</v>
      </c>
      <c r="K298" s="21">
        <v>0.02</v>
      </c>
      <c r="L298" s="20" t="s">
        <v>65</v>
      </c>
      <c r="M298" s="20" t="s">
        <v>65</v>
      </c>
      <c r="N298" s="107">
        <v>1.75E-3</v>
      </c>
      <c r="O298" s="111">
        <v>3.003E-3</v>
      </c>
      <c r="P298" s="20" t="s">
        <v>65</v>
      </c>
      <c r="Q298" s="53">
        <v>35973384</v>
      </c>
      <c r="R298" s="53">
        <v>2786601</v>
      </c>
      <c r="S298" s="19"/>
      <c r="T298" s="19">
        <v>15790728</v>
      </c>
      <c r="U298" s="19">
        <v>11801259</v>
      </c>
      <c r="V298" s="5">
        <v>5539184</v>
      </c>
      <c r="W298" s="5">
        <v>55612</v>
      </c>
      <c r="X298" s="19"/>
      <c r="Y298" s="19"/>
      <c r="Z298" s="103">
        <v>6.8924846852559379E-3</v>
      </c>
      <c r="AA298" s="44">
        <f t="shared" si="60"/>
        <v>35917772</v>
      </c>
      <c r="AB298" s="45">
        <f t="shared" si="61"/>
        <v>7.7582791048397992E-2</v>
      </c>
      <c r="AC298" s="45">
        <f t="shared" si="62"/>
        <v>0.32856322491272566</v>
      </c>
      <c r="AD298" s="45">
        <f t="shared" si="63"/>
        <v>4.1263243732328497E-4</v>
      </c>
      <c r="AE298" s="45">
        <f t="shared" si="64"/>
        <v>1.7474989295752613E-3</v>
      </c>
      <c r="AF298" s="46">
        <f t="shared" si="65"/>
        <v>1.2211092481485841E-2</v>
      </c>
    </row>
    <row r="299" spans="1:32" ht="13.5" customHeight="1" x14ac:dyDescent="0.25">
      <c r="A299" s="13" t="s">
        <v>712</v>
      </c>
      <c r="B299" s="99" t="s">
        <v>713</v>
      </c>
      <c r="C299" s="10" t="s">
        <v>722</v>
      </c>
      <c r="D299" s="76" t="s">
        <v>63</v>
      </c>
      <c r="E299" s="66" t="s">
        <v>130</v>
      </c>
      <c r="F299" s="65" t="s">
        <v>133</v>
      </c>
      <c r="G299" s="66" t="s">
        <v>25</v>
      </c>
      <c r="H299" s="66" t="s">
        <v>41</v>
      </c>
      <c r="I299" s="66" t="s">
        <v>27</v>
      </c>
      <c r="J299" s="19">
        <v>180113725</v>
      </c>
      <c r="K299" s="21">
        <v>0.03</v>
      </c>
      <c r="L299" s="20" t="s">
        <v>65</v>
      </c>
      <c r="M299" s="20" t="s">
        <v>65</v>
      </c>
      <c r="N299" s="21">
        <v>6.9999999999999999E-4</v>
      </c>
      <c r="O299" s="111">
        <v>3.003E-3</v>
      </c>
      <c r="P299" s="20" t="s">
        <v>65</v>
      </c>
      <c r="Q299" s="53">
        <v>3180947</v>
      </c>
      <c r="R299" s="53">
        <v>350651</v>
      </c>
      <c r="S299" s="19"/>
      <c r="T299" s="19">
        <v>1987020</v>
      </c>
      <c r="U299" s="19">
        <v>125875</v>
      </c>
      <c r="V299" s="5">
        <v>685375</v>
      </c>
      <c r="W299" s="5">
        <v>32026</v>
      </c>
      <c r="X299" s="19"/>
      <c r="Y299" s="19"/>
      <c r="Z299" s="103">
        <v>2.4421542198355796E-3</v>
      </c>
      <c r="AA299" s="44">
        <f t="shared" si="60"/>
        <v>3148921</v>
      </c>
      <c r="AB299" s="45">
        <f t="shared" si="61"/>
        <v>0.11135592159981149</v>
      </c>
      <c r="AC299" s="45">
        <f t="shared" si="62"/>
        <v>3.997401014506239E-2</v>
      </c>
      <c r="AD299" s="45">
        <f t="shared" si="63"/>
        <v>1.9468310924111974E-3</v>
      </c>
      <c r="AE299" s="45">
        <f t="shared" si="64"/>
        <v>6.9886400939184396E-4</v>
      </c>
      <c r="AF299" s="46">
        <f t="shared" si="65"/>
        <v>1.9925113944309656E-2</v>
      </c>
    </row>
    <row r="300" spans="1:32" ht="13.5" customHeight="1" x14ac:dyDescent="0.25">
      <c r="A300" s="13" t="s">
        <v>714</v>
      </c>
      <c r="B300" s="99" t="s">
        <v>715</v>
      </c>
      <c r="C300" s="10" t="s">
        <v>722</v>
      </c>
      <c r="D300" s="76" t="s">
        <v>63</v>
      </c>
      <c r="E300" s="66" t="s">
        <v>130</v>
      </c>
      <c r="F300" s="65" t="s">
        <v>133</v>
      </c>
      <c r="G300" s="66" t="s">
        <v>50</v>
      </c>
      <c r="H300" s="66" t="s">
        <v>41</v>
      </c>
      <c r="I300" s="66" t="s">
        <v>27</v>
      </c>
      <c r="J300" s="19">
        <v>1172198842</v>
      </c>
      <c r="K300" s="21">
        <v>0.03</v>
      </c>
      <c r="L300" s="20" t="s">
        <v>65</v>
      </c>
      <c r="M300" s="20" t="s">
        <v>65</v>
      </c>
      <c r="N300" s="21">
        <v>6.9999999999999999E-4</v>
      </c>
      <c r="O300" s="111">
        <v>3.003E-3</v>
      </c>
      <c r="P300" s="20" t="s">
        <v>65</v>
      </c>
      <c r="Q300" s="53">
        <v>23565404</v>
      </c>
      <c r="R300" s="53">
        <v>3168236</v>
      </c>
      <c r="S300" s="19"/>
      <c r="T300" s="19">
        <v>17953338</v>
      </c>
      <c r="U300" s="19">
        <v>821395</v>
      </c>
      <c r="V300" s="5">
        <v>1430482</v>
      </c>
      <c r="W300" s="5">
        <v>191953</v>
      </c>
      <c r="X300" s="19"/>
      <c r="Y300" s="19"/>
      <c r="Z300" s="103">
        <v>5.9666350294307717E-3</v>
      </c>
      <c r="AA300" s="44">
        <f t="shared" si="60"/>
        <v>23373451</v>
      </c>
      <c r="AB300" s="45">
        <f t="shared" si="61"/>
        <v>0.13554849046467293</v>
      </c>
      <c r="AC300" s="45">
        <f t="shared" si="62"/>
        <v>3.5142221831085188E-2</v>
      </c>
      <c r="AD300" s="45">
        <f t="shared" si="63"/>
        <v>2.7028144769315511E-3</v>
      </c>
      <c r="AE300" s="45">
        <f t="shared" si="64"/>
        <v>7.0073008995516484E-4</v>
      </c>
      <c r="AF300" s="46">
        <f t="shared" si="65"/>
        <v>2.590646960572188E-2</v>
      </c>
    </row>
    <row r="301" spans="1:32" ht="13.5" customHeight="1" x14ac:dyDescent="0.25">
      <c r="A301" s="13" t="s">
        <v>716</v>
      </c>
      <c r="B301" s="99" t="s">
        <v>717</v>
      </c>
      <c r="C301" s="10" t="s">
        <v>722</v>
      </c>
      <c r="D301" s="76" t="s">
        <v>63</v>
      </c>
      <c r="E301" s="66" t="s">
        <v>130</v>
      </c>
      <c r="F301" s="65" t="s">
        <v>133</v>
      </c>
      <c r="G301" s="37" t="s">
        <v>64</v>
      </c>
      <c r="H301" s="66" t="s">
        <v>41</v>
      </c>
      <c r="I301" s="66" t="s">
        <v>58</v>
      </c>
      <c r="J301" s="19">
        <v>12022192.390000001</v>
      </c>
      <c r="K301" s="21">
        <v>1.4999999999999999E-2</v>
      </c>
      <c r="L301" s="20" t="s">
        <v>65</v>
      </c>
      <c r="M301" s="20" t="s">
        <v>65</v>
      </c>
      <c r="N301" s="21">
        <v>6.9999999999999999E-4</v>
      </c>
      <c r="O301" s="111">
        <v>3.003E-3</v>
      </c>
      <c r="P301" s="20" t="s">
        <v>65</v>
      </c>
      <c r="Q301" s="53">
        <v>141546.99</v>
      </c>
      <c r="R301" s="53">
        <v>18059.14</v>
      </c>
      <c r="S301" s="19"/>
      <c r="T301" s="19">
        <v>102335.34</v>
      </c>
      <c r="U301" s="19">
        <v>8427.6200000000008</v>
      </c>
      <c r="V301" s="5">
        <v>10652.74</v>
      </c>
      <c r="W301" s="5">
        <v>2072.15</v>
      </c>
      <c r="X301" s="19"/>
      <c r="Y301" s="19"/>
      <c r="Z301" s="103">
        <v>3.7409243496212869E-3</v>
      </c>
      <c r="AA301" s="44">
        <f t="shared" si="60"/>
        <v>139474.84</v>
      </c>
      <c r="AB301" s="45">
        <f t="shared" si="61"/>
        <v>0.12947955344490805</v>
      </c>
      <c r="AC301" s="45">
        <f t="shared" si="62"/>
        <v>6.0423944562331106E-2</v>
      </c>
      <c r="AD301" s="45">
        <f t="shared" si="63"/>
        <v>1.5021503078774135E-3</v>
      </c>
      <c r="AE301" s="45">
        <f t="shared" si="64"/>
        <v>7.0100525150554511E-4</v>
      </c>
      <c r="AF301" s="46">
        <f t="shared" si="65"/>
        <v>1.5342372361384471E-2</v>
      </c>
    </row>
    <row r="302" spans="1:32" ht="13.5" customHeight="1" x14ac:dyDescent="0.25">
      <c r="A302" s="13" t="s">
        <v>718</v>
      </c>
      <c r="B302" s="99" t="s">
        <v>719</v>
      </c>
      <c r="C302" s="10" t="s">
        <v>722</v>
      </c>
      <c r="D302" s="76" t="s">
        <v>63</v>
      </c>
      <c r="E302" s="66" t="s">
        <v>130</v>
      </c>
      <c r="F302" s="65" t="s">
        <v>133</v>
      </c>
      <c r="G302" s="37" t="s">
        <v>64</v>
      </c>
      <c r="H302" s="66" t="s">
        <v>41</v>
      </c>
      <c r="I302" s="66" t="s">
        <v>58</v>
      </c>
      <c r="J302" s="19">
        <v>9341167.1799999997</v>
      </c>
      <c r="K302" s="21">
        <v>1.4999999999999999E-2</v>
      </c>
      <c r="L302" s="20" t="s">
        <v>65</v>
      </c>
      <c r="M302" s="20" t="s">
        <v>65</v>
      </c>
      <c r="N302" s="21">
        <v>6.9999999999999999E-4</v>
      </c>
      <c r="O302" s="111">
        <v>3.003E-3</v>
      </c>
      <c r="P302" s="20" t="s">
        <v>65</v>
      </c>
      <c r="Q302" s="53">
        <v>138135.12000000002</v>
      </c>
      <c r="R302" s="53">
        <v>18220.09</v>
      </c>
      <c r="S302" s="19"/>
      <c r="T302" s="19">
        <v>103247.19</v>
      </c>
      <c r="U302" s="19">
        <v>6540.55</v>
      </c>
      <c r="V302" s="5">
        <v>8628.380000000001</v>
      </c>
      <c r="W302" s="5">
        <v>1498.91</v>
      </c>
      <c r="X302" s="19"/>
      <c r="Y302" s="19"/>
      <c r="Z302" s="103">
        <v>6.9071981962964936E-3</v>
      </c>
      <c r="AA302" s="44">
        <f t="shared" si="60"/>
        <v>136636.21</v>
      </c>
      <c r="AB302" s="45">
        <f t="shared" si="61"/>
        <v>0.13334744867411064</v>
      </c>
      <c r="AC302" s="45">
        <f t="shared" si="62"/>
        <v>4.7868350563880543E-2</v>
      </c>
      <c r="AD302" s="45">
        <f t="shared" si="63"/>
        <v>1.9505153530503456E-3</v>
      </c>
      <c r="AE302" s="45">
        <f t="shared" si="64"/>
        <v>7.0018552007116526E-4</v>
      </c>
      <c r="AF302" s="46">
        <f t="shared" si="65"/>
        <v>2.1534514822482816E-2</v>
      </c>
    </row>
    <row r="303" spans="1:32" ht="13.5" customHeight="1" x14ac:dyDescent="0.25">
      <c r="A303" s="13" t="s">
        <v>720</v>
      </c>
      <c r="B303" s="99" t="s">
        <v>721</v>
      </c>
      <c r="C303" s="10" t="s">
        <v>722</v>
      </c>
      <c r="D303" s="76" t="s">
        <v>63</v>
      </c>
      <c r="E303" s="66" t="s">
        <v>130</v>
      </c>
      <c r="F303" s="65" t="s">
        <v>133</v>
      </c>
      <c r="G303" s="1" t="s">
        <v>266</v>
      </c>
      <c r="H303" s="66" t="s">
        <v>41</v>
      </c>
      <c r="I303" s="66" t="s">
        <v>58</v>
      </c>
      <c r="J303" s="19">
        <v>2721226.96</v>
      </c>
      <c r="K303" s="21">
        <v>0.02</v>
      </c>
      <c r="L303" s="20" t="s">
        <v>65</v>
      </c>
      <c r="M303" s="20" t="s">
        <v>65</v>
      </c>
      <c r="N303" s="21">
        <v>6.9999999999999999E-4</v>
      </c>
      <c r="O303" s="111">
        <v>3.003E-3</v>
      </c>
      <c r="P303" s="20" t="s">
        <v>65</v>
      </c>
      <c r="Q303" s="53">
        <v>46967.06</v>
      </c>
      <c r="R303" s="53">
        <v>6135.74</v>
      </c>
      <c r="S303" s="19"/>
      <c r="T303" s="19">
        <v>34769.24</v>
      </c>
      <c r="U303" s="19">
        <v>1908.93</v>
      </c>
      <c r="V303" s="5">
        <v>3683.05</v>
      </c>
      <c r="W303" s="5">
        <v>470.1</v>
      </c>
      <c r="X303" s="19"/>
      <c r="Y303" s="19"/>
      <c r="Z303" s="103">
        <v>8.8449548122188967E-3</v>
      </c>
      <c r="AA303" s="44">
        <f t="shared" si="60"/>
        <v>46496.959999999999</v>
      </c>
      <c r="AB303" s="45">
        <f t="shared" si="61"/>
        <v>0.13196002491345671</v>
      </c>
      <c r="AC303" s="45">
        <f t="shared" si="62"/>
        <v>4.1054942086536414E-2</v>
      </c>
      <c r="AD303" s="45">
        <f t="shared" si="63"/>
        <v>2.2547696646368666E-3</v>
      </c>
      <c r="AE303" s="45">
        <f t="shared" si="64"/>
        <v>7.0149606337870476E-4</v>
      </c>
      <c r="AF303" s="46">
        <f t="shared" si="65"/>
        <v>2.5931717762707966E-2</v>
      </c>
    </row>
    <row r="304" spans="1:32" ht="13.5" customHeight="1" x14ac:dyDescent="0.25">
      <c r="A304" s="119" t="s">
        <v>723</v>
      </c>
      <c r="B304" s="120" t="s">
        <v>724</v>
      </c>
      <c r="C304" s="10" t="s">
        <v>728</v>
      </c>
      <c r="D304" s="121" t="s">
        <v>129</v>
      </c>
      <c r="E304" s="122" t="s">
        <v>130</v>
      </c>
      <c r="F304" s="72" t="s">
        <v>1367</v>
      </c>
      <c r="G304" s="66" t="s">
        <v>106</v>
      </c>
      <c r="H304" s="66" t="s">
        <v>26</v>
      </c>
      <c r="I304" s="119" t="s">
        <v>27</v>
      </c>
      <c r="J304" s="123">
        <v>15086647732.24506</v>
      </c>
      <c r="K304" s="103" t="s">
        <v>726</v>
      </c>
      <c r="L304" s="119" t="s">
        <v>725</v>
      </c>
      <c r="M304" s="119" t="s">
        <v>725</v>
      </c>
      <c r="N304" s="124">
        <v>8.4999999999999995E-4</v>
      </c>
      <c r="O304" s="119" t="s">
        <v>727</v>
      </c>
      <c r="P304" s="119" t="s">
        <v>725</v>
      </c>
      <c r="Q304" s="125">
        <v>1713923218.54</v>
      </c>
      <c r="R304" s="125">
        <v>251812355</v>
      </c>
      <c r="S304" s="119"/>
      <c r="T304" s="5">
        <v>67800983</v>
      </c>
      <c r="U304" s="5">
        <v>12784319</v>
      </c>
      <c r="V304" s="5">
        <v>121763800.53</v>
      </c>
      <c r="W304" s="5">
        <v>5867114.9400000004</v>
      </c>
      <c r="X304" s="119"/>
      <c r="Y304" s="5">
        <v>1253894646.0699999</v>
      </c>
      <c r="Z304" s="119"/>
      <c r="AA304" s="44">
        <f>+R304+T304+U304+V304</f>
        <v>454161457.52999997</v>
      </c>
      <c r="AB304" s="45">
        <f>+R304/AA304</f>
        <v>0.55445558143464069</v>
      </c>
      <c r="AC304" s="45">
        <f>+U304/AA304</f>
        <v>2.8149282128714152E-2</v>
      </c>
      <c r="AD304" s="45">
        <f>+R304/J304</f>
        <v>1.6691074085450761E-2</v>
      </c>
      <c r="AE304" s="45">
        <f>+U304/J304</f>
        <v>8.473929548096867E-4</v>
      </c>
      <c r="AF304" s="46">
        <f>+AA304/J304+Z304</f>
        <v>3.0103536954688058E-2</v>
      </c>
    </row>
    <row r="305" spans="1:32" ht="13.5" customHeight="1" x14ac:dyDescent="0.25">
      <c r="A305" s="10" t="s">
        <v>729</v>
      </c>
      <c r="B305" s="34" t="s">
        <v>730</v>
      </c>
      <c r="C305" s="10" t="s">
        <v>773</v>
      </c>
      <c r="D305" s="64" t="s">
        <v>129</v>
      </c>
      <c r="E305" s="65" t="s">
        <v>130</v>
      </c>
      <c r="F305" s="65" t="s">
        <v>1309</v>
      </c>
      <c r="G305" s="66" t="s">
        <v>50</v>
      </c>
      <c r="H305" s="66" t="s">
        <v>41</v>
      </c>
      <c r="I305" s="10" t="s">
        <v>27</v>
      </c>
      <c r="J305" s="15">
        <v>2671375640</v>
      </c>
      <c r="K305" s="9">
        <v>1.7500000000000002E-2</v>
      </c>
      <c r="L305" s="9"/>
      <c r="M305" s="9"/>
      <c r="N305" s="126">
        <v>1.1559999999999999E-3</v>
      </c>
      <c r="O305" s="9">
        <v>6.7499999999999999E-3</v>
      </c>
      <c r="P305" s="9">
        <v>2.4250000000000001E-2</v>
      </c>
      <c r="Q305" s="52">
        <v>67598336.926799998</v>
      </c>
      <c r="R305" s="52">
        <v>52997351</v>
      </c>
      <c r="S305" s="15"/>
      <c r="T305" s="15">
        <v>1843156</v>
      </c>
      <c r="U305" s="127">
        <v>2008949</v>
      </c>
      <c r="V305" s="5">
        <v>3032625.3113000002</v>
      </c>
      <c r="W305" s="5">
        <v>2341815.1521000005</v>
      </c>
      <c r="X305" s="15"/>
      <c r="Y305" s="15"/>
      <c r="Z305" s="45">
        <v>1.3531076429999999E-3</v>
      </c>
      <c r="AA305" s="44">
        <f t="shared" ref="AA305:AA326" si="66">+R305+T305+U305+V305</f>
        <v>59882081.311300002</v>
      </c>
      <c r="AB305" s="45">
        <f t="shared" ref="AB305:AB326" si="67">+R305/AA305</f>
        <v>0.88502854008180865</v>
      </c>
      <c r="AC305" s="45">
        <f t="shared" ref="AC305:AC326" si="68">+U305/AA305</f>
        <v>3.3548416421205832E-2</v>
      </c>
      <c r="AD305" s="45">
        <f t="shared" ref="AD305:AD326" si="69">+R305/J305</f>
        <v>1.9838973675750073E-2</v>
      </c>
      <c r="AE305" s="45">
        <f t="shared" ref="AE305:AE326" si="70">+U305/J305</f>
        <v>7.5202789526073539E-4</v>
      </c>
      <c r="AF305" s="46">
        <f t="shared" ref="AF305:AF326" si="71">+AA305/J305+Z305</f>
        <v>2.3769304157878753E-2</v>
      </c>
    </row>
    <row r="306" spans="1:32" ht="13.5" customHeight="1" x14ac:dyDescent="0.25">
      <c r="A306" s="10" t="s">
        <v>731</v>
      </c>
      <c r="B306" s="34" t="s">
        <v>732</v>
      </c>
      <c r="C306" s="10" t="s">
        <v>773</v>
      </c>
      <c r="D306" s="64" t="s">
        <v>129</v>
      </c>
      <c r="E306" s="65" t="s">
        <v>130</v>
      </c>
      <c r="F306" s="65" t="s">
        <v>1309</v>
      </c>
      <c r="G306" s="66" t="s">
        <v>50</v>
      </c>
      <c r="H306" s="66" t="s">
        <v>41</v>
      </c>
      <c r="I306" s="10" t="s">
        <v>27</v>
      </c>
      <c r="J306" s="15">
        <v>3949822896.8782287</v>
      </c>
      <c r="K306" s="9">
        <v>1.7500000000000002E-2</v>
      </c>
      <c r="L306" s="9"/>
      <c r="M306" s="9"/>
      <c r="N306" s="126">
        <v>1.1559999999999999E-3</v>
      </c>
      <c r="O306" s="9">
        <v>6.7499999999999999E-3</v>
      </c>
      <c r="P306" s="9">
        <v>2.4250000000000001E-2</v>
      </c>
      <c r="Q306" s="52">
        <v>98339077.7026629</v>
      </c>
      <c r="R306" s="52">
        <v>71085339.268815488</v>
      </c>
      <c r="S306" s="15"/>
      <c r="T306" s="15">
        <v>2805739.9163243999</v>
      </c>
      <c r="U306" s="15">
        <v>2705019.9552080687</v>
      </c>
      <c r="V306" s="5">
        <v>4769293.1880532317</v>
      </c>
      <c r="W306" s="5">
        <v>6102196.0931042312</v>
      </c>
      <c r="X306" s="15"/>
      <c r="Y306" s="15"/>
      <c r="Z306" s="17"/>
      <c r="AA306" s="44">
        <f t="shared" si="66"/>
        <v>81365392.328401193</v>
      </c>
      <c r="AB306" s="45">
        <f t="shared" si="67"/>
        <v>0.87365570587929953</v>
      </c>
      <c r="AC306" s="45">
        <f t="shared" si="68"/>
        <v>3.3245337824836636E-2</v>
      </c>
      <c r="AD306" s="45">
        <f t="shared" si="69"/>
        <v>1.7997095344451597E-2</v>
      </c>
      <c r="AE306" s="45">
        <f t="shared" si="70"/>
        <v>6.8484588444357871E-4</v>
      </c>
      <c r="AF306" s="46">
        <f t="shared" si="71"/>
        <v>2.0599757116378289E-2</v>
      </c>
    </row>
    <row r="307" spans="1:32" ht="13.5" customHeight="1" x14ac:dyDescent="0.25">
      <c r="A307" s="10" t="s">
        <v>733</v>
      </c>
      <c r="B307" s="34" t="s">
        <v>734</v>
      </c>
      <c r="C307" s="10" t="s">
        <v>773</v>
      </c>
      <c r="D307" s="64" t="s">
        <v>129</v>
      </c>
      <c r="E307" s="65" t="s">
        <v>130</v>
      </c>
      <c r="F307" s="65" t="s">
        <v>1309</v>
      </c>
      <c r="G307" s="66" t="s">
        <v>50</v>
      </c>
      <c r="H307" s="66" t="s">
        <v>41</v>
      </c>
      <c r="I307" s="10" t="s">
        <v>58</v>
      </c>
      <c r="J307" s="15">
        <v>3453034.3702214002</v>
      </c>
      <c r="K307" s="9">
        <v>1.7500000000000002E-2</v>
      </c>
      <c r="L307" s="9"/>
      <c r="M307" s="9"/>
      <c r="N307" s="126">
        <v>1.1559999999999999E-3</v>
      </c>
      <c r="O307" s="9">
        <v>6.7499999999999999E-3</v>
      </c>
      <c r="P307" s="9">
        <v>2.4250000000000001E-2</v>
      </c>
      <c r="Q307" s="52">
        <v>85961.858471325031</v>
      </c>
      <c r="R307" s="52">
        <v>62144.588788542918</v>
      </c>
      <c r="S307" s="15"/>
      <c r="T307" s="15">
        <v>2452.8482967242662</v>
      </c>
      <c r="U307" s="15">
        <v>2364.7963772883504</v>
      </c>
      <c r="V307" s="5">
        <v>4169.4358785115737</v>
      </c>
      <c r="W307" s="5">
        <v>5330.3766258731757</v>
      </c>
      <c r="X307" s="15"/>
      <c r="Y307" s="15"/>
      <c r="Z307" s="17"/>
      <c r="AA307" s="44">
        <f t="shared" si="66"/>
        <v>71131.669341067114</v>
      </c>
      <c r="AB307" s="45">
        <f t="shared" si="67"/>
        <v>0.87365570587929953</v>
      </c>
      <c r="AC307" s="45">
        <f t="shared" si="68"/>
        <v>3.3245337824836629E-2</v>
      </c>
      <c r="AD307" s="45">
        <f t="shared" si="69"/>
        <v>1.7997095344451597E-2</v>
      </c>
      <c r="AE307" s="45">
        <f t="shared" si="70"/>
        <v>6.848458844435786E-4</v>
      </c>
      <c r="AF307" s="46">
        <f t="shared" si="71"/>
        <v>2.0599757116378289E-2</v>
      </c>
    </row>
    <row r="308" spans="1:32" ht="13.5" customHeight="1" x14ac:dyDescent="0.25">
      <c r="A308" s="10" t="s">
        <v>735</v>
      </c>
      <c r="B308" s="34" t="s">
        <v>736</v>
      </c>
      <c r="C308" s="10" t="s">
        <v>773</v>
      </c>
      <c r="D308" s="64" t="s">
        <v>129</v>
      </c>
      <c r="E308" s="65" t="s">
        <v>130</v>
      </c>
      <c r="F308" s="65" t="s">
        <v>1309</v>
      </c>
      <c r="G308" s="1" t="s">
        <v>138</v>
      </c>
      <c r="H308" s="66" t="s">
        <v>26</v>
      </c>
      <c r="I308" s="10" t="s">
        <v>27</v>
      </c>
      <c r="J308" s="15">
        <v>2629549008.5055351</v>
      </c>
      <c r="K308" s="9">
        <v>7.4999999999999997E-3</v>
      </c>
      <c r="L308" s="9"/>
      <c r="M308" s="9"/>
      <c r="N308" s="83">
        <v>5.0000000000000001E-4</v>
      </c>
      <c r="O308" s="9">
        <v>6.7499999999999999E-3</v>
      </c>
      <c r="P308" s="9">
        <v>1.4249999999999999E-2</v>
      </c>
      <c r="Q308" s="52">
        <v>29723663.53844263</v>
      </c>
      <c r="R308" s="52">
        <v>20176404.026521649</v>
      </c>
      <c r="S308" s="15"/>
      <c r="T308" s="15">
        <v>1692377.5123129939</v>
      </c>
      <c r="U308" s="15">
        <v>1067544.0494979275</v>
      </c>
      <c r="V308" s="5">
        <v>3269296.5869538467</v>
      </c>
      <c r="W308" s="5">
        <v>124372.38810118352</v>
      </c>
      <c r="X308" s="15"/>
      <c r="Y308" s="15"/>
      <c r="Z308" s="15"/>
      <c r="AA308" s="44">
        <f t="shared" si="66"/>
        <v>26205622.17528642</v>
      </c>
      <c r="AB308" s="45">
        <f t="shared" si="67"/>
        <v>0.76992654063177679</v>
      </c>
      <c r="AC308" s="45">
        <f t="shared" si="68"/>
        <v>4.0737214417472981E-2</v>
      </c>
      <c r="AD308" s="45">
        <f t="shared" si="69"/>
        <v>7.6729522671983236E-3</v>
      </c>
      <c r="AE308" s="45">
        <f t="shared" si="70"/>
        <v>4.0597990227405961E-4</v>
      </c>
      <c r="AF308" s="46">
        <f t="shared" si="71"/>
        <v>9.9658238315854745E-3</v>
      </c>
    </row>
    <row r="309" spans="1:32" ht="13.5" customHeight="1" x14ac:dyDescent="0.25">
      <c r="A309" s="10" t="s">
        <v>737</v>
      </c>
      <c r="B309" s="34" t="s">
        <v>738</v>
      </c>
      <c r="C309" s="10" t="s">
        <v>773</v>
      </c>
      <c r="D309" s="64" t="s">
        <v>129</v>
      </c>
      <c r="E309" s="65" t="s">
        <v>130</v>
      </c>
      <c r="F309" s="65" t="s">
        <v>1309</v>
      </c>
      <c r="G309" s="1" t="s">
        <v>138</v>
      </c>
      <c r="H309" s="66" t="s">
        <v>26</v>
      </c>
      <c r="I309" s="10" t="s">
        <v>27</v>
      </c>
      <c r="J309" s="15">
        <v>1635748338.2361624</v>
      </c>
      <c r="K309" s="9">
        <v>2.5000000000000001E-3</v>
      </c>
      <c r="L309" s="9"/>
      <c r="M309" s="9"/>
      <c r="N309" s="83">
        <v>5.0000000000000001E-4</v>
      </c>
      <c r="O309" s="9">
        <v>6.7499999999999999E-3</v>
      </c>
      <c r="P309" s="9">
        <v>9.2499999999999995E-3</v>
      </c>
      <c r="Q309" s="52">
        <v>10122681.46155737</v>
      </c>
      <c r="R309" s="52">
        <v>4183672.9734783508</v>
      </c>
      <c r="S309" s="15"/>
      <c r="T309" s="15">
        <v>1052767.4876870061</v>
      </c>
      <c r="U309" s="15">
        <v>664080.95050207258</v>
      </c>
      <c r="V309" s="5">
        <v>2033712.4130461535</v>
      </c>
      <c r="W309" s="5">
        <v>77367.611898816511</v>
      </c>
      <c r="X309" s="15"/>
      <c r="Y309" s="15"/>
      <c r="Z309" s="15"/>
      <c r="AA309" s="44">
        <f t="shared" si="66"/>
        <v>7934233.8247135831</v>
      </c>
      <c r="AB309" s="45">
        <f t="shared" si="67"/>
        <v>0.52729388443872549</v>
      </c>
      <c r="AC309" s="45">
        <f t="shared" si="68"/>
        <v>8.3698182480278133E-2</v>
      </c>
      <c r="AD309" s="45">
        <f t="shared" si="69"/>
        <v>2.5576507557327744E-3</v>
      </c>
      <c r="AE309" s="45">
        <f t="shared" si="70"/>
        <v>4.0597990227405955E-4</v>
      </c>
      <c r="AF309" s="46">
        <f t="shared" si="71"/>
        <v>4.8505223201199257E-3</v>
      </c>
    </row>
    <row r="310" spans="1:32" ht="13.5" customHeight="1" x14ac:dyDescent="0.25">
      <c r="A310" s="10" t="s">
        <v>739</v>
      </c>
      <c r="B310" s="34" t="s">
        <v>740</v>
      </c>
      <c r="C310" s="10" t="s">
        <v>773</v>
      </c>
      <c r="D310" s="64" t="s">
        <v>129</v>
      </c>
      <c r="E310" s="65" t="s">
        <v>130</v>
      </c>
      <c r="F310" s="65" t="s">
        <v>133</v>
      </c>
      <c r="G310" s="66" t="s">
        <v>50</v>
      </c>
      <c r="H310" s="66" t="s">
        <v>41</v>
      </c>
      <c r="I310" s="10" t="s">
        <v>27</v>
      </c>
      <c r="J310" s="15">
        <v>519202512.88191885</v>
      </c>
      <c r="K310" s="9">
        <v>1.7500000000000002E-2</v>
      </c>
      <c r="L310" s="9"/>
      <c r="M310" s="9"/>
      <c r="N310" s="126">
        <v>1.1559999999999999E-3</v>
      </c>
      <c r="O310" s="9">
        <v>6.7499999999999999E-3</v>
      </c>
      <c r="P310" s="9">
        <v>2.4250000000000001E-2</v>
      </c>
      <c r="Q310" s="52">
        <v>13243232.38248118</v>
      </c>
      <c r="R310" s="52">
        <v>9326152.8917798046</v>
      </c>
      <c r="S310" s="15"/>
      <c r="T310" s="15">
        <v>360330.98562729161</v>
      </c>
      <c r="U310" s="15">
        <v>358276.41132163402</v>
      </c>
      <c r="V310" s="5">
        <v>812050.25423455029</v>
      </c>
      <c r="W310" s="5">
        <v>787185.79264167405</v>
      </c>
      <c r="X310" s="15"/>
      <c r="Y310" s="15"/>
      <c r="Z310" s="45">
        <v>3.453482076E-3</v>
      </c>
      <c r="AA310" s="44">
        <f t="shared" si="66"/>
        <v>10856810.542963281</v>
      </c>
      <c r="AB310" s="45">
        <f t="shared" si="67"/>
        <v>0.85901405895163607</v>
      </c>
      <c r="AC310" s="45">
        <f t="shared" si="68"/>
        <v>3.3000153212938477E-2</v>
      </c>
      <c r="AD310" s="45">
        <f t="shared" si="69"/>
        <v>1.7962457153786603E-2</v>
      </c>
      <c r="AE310" s="45">
        <f t="shared" si="70"/>
        <v>6.9005138155622922E-4</v>
      </c>
      <c r="AF310" s="46">
        <f t="shared" si="71"/>
        <v>2.4364032918099684E-2</v>
      </c>
    </row>
    <row r="311" spans="1:32" ht="13.5" customHeight="1" x14ac:dyDescent="0.25">
      <c r="A311" s="10" t="s">
        <v>741</v>
      </c>
      <c r="B311" s="34" t="s">
        <v>742</v>
      </c>
      <c r="C311" s="10" t="s">
        <v>773</v>
      </c>
      <c r="D311" s="64" t="s">
        <v>129</v>
      </c>
      <c r="E311" s="65" t="s">
        <v>130</v>
      </c>
      <c r="F311" s="65" t="s">
        <v>133</v>
      </c>
      <c r="G311" s="66" t="s">
        <v>50</v>
      </c>
      <c r="H311" s="66" t="s">
        <v>41</v>
      </c>
      <c r="I311" s="10" t="s">
        <v>135</v>
      </c>
      <c r="J311" s="15">
        <v>7086149.9619188225</v>
      </c>
      <c r="K311" s="9">
        <v>1.7500000000000002E-2</v>
      </c>
      <c r="L311" s="9"/>
      <c r="M311" s="9"/>
      <c r="N311" s="126">
        <v>1.1559999999999999E-3</v>
      </c>
      <c r="O311" s="9">
        <v>6.7499999999999999E-3</v>
      </c>
      <c r="P311" s="9">
        <v>2.4250000000000001E-2</v>
      </c>
      <c r="Q311" s="52">
        <v>181108.67044620775</v>
      </c>
      <c r="R311" s="52">
        <v>127284.66507627344</v>
      </c>
      <c r="S311" s="15"/>
      <c r="T311" s="15">
        <v>4917.848694352735</v>
      </c>
      <c r="U311" s="15">
        <v>4889.8075711367046</v>
      </c>
      <c r="V311" s="5">
        <v>11082.977711683416</v>
      </c>
      <c r="W311" s="5">
        <v>10925.196840539023</v>
      </c>
      <c r="X311" s="15"/>
      <c r="Y311" s="15"/>
      <c r="Z311" s="45">
        <v>3.453482076E-3</v>
      </c>
      <c r="AA311" s="44">
        <f t="shared" si="66"/>
        <v>148175.29905344627</v>
      </c>
      <c r="AB311" s="45">
        <f t="shared" si="67"/>
        <v>0.85901405895163629</v>
      </c>
      <c r="AC311" s="45">
        <f t="shared" si="68"/>
        <v>3.3000153212938477E-2</v>
      </c>
      <c r="AD311" s="45">
        <f t="shared" si="69"/>
        <v>1.7962457153786606E-2</v>
      </c>
      <c r="AE311" s="45">
        <f t="shared" si="70"/>
        <v>6.9005138155622922E-4</v>
      </c>
      <c r="AF311" s="46">
        <f t="shared" si="71"/>
        <v>2.4364032918099684E-2</v>
      </c>
    </row>
    <row r="312" spans="1:32" ht="13.5" customHeight="1" x14ac:dyDescent="0.25">
      <c r="A312" s="10" t="s">
        <v>743</v>
      </c>
      <c r="B312" s="34" t="s">
        <v>744</v>
      </c>
      <c r="C312" s="10" t="s">
        <v>773</v>
      </c>
      <c r="D312" s="64" t="s">
        <v>129</v>
      </c>
      <c r="E312" s="65" t="s">
        <v>130</v>
      </c>
      <c r="F312" s="65" t="s">
        <v>133</v>
      </c>
      <c r="G312" s="66" t="s">
        <v>50</v>
      </c>
      <c r="H312" s="66" t="s">
        <v>41</v>
      </c>
      <c r="I312" s="10" t="s">
        <v>27</v>
      </c>
      <c r="J312" s="15">
        <v>1292776480</v>
      </c>
      <c r="K312" s="9">
        <v>1.7500000000000002E-2</v>
      </c>
      <c r="L312" s="9"/>
      <c r="M312" s="9"/>
      <c r="N312" s="126">
        <v>1.1559999999999999E-3</v>
      </c>
      <c r="O312" s="9">
        <v>6.7499999999999999E-3</v>
      </c>
      <c r="P312" s="9">
        <v>2.4250000000000001E-2</v>
      </c>
      <c r="Q312" s="52">
        <v>31031835.969800003</v>
      </c>
      <c r="R312" s="52">
        <v>22647169</v>
      </c>
      <c r="S312" s="15"/>
      <c r="T312" s="15">
        <v>820776</v>
      </c>
      <c r="U312" s="15">
        <v>875474</v>
      </c>
      <c r="V312" s="5">
        <v>2759175</v>
      </c>
      <c r="W312" s="5">
        <v>585033.48490000004</v>
      </c>
      <c r="X312" s="15"/>
      <c r="Y312" s="15"/>
      <c r="Z312" s="45">
        <v>4.402106704E-3</v>
      </c>
      <c r="AA312" s="44">
        <f t="shared" si="66"/>
        <v>27102594</v>
      </c>
      <c r="AB312" s="45">
        <f t="shared" si="67"/>
        <v>0.83560890887418382</v>
      </c>
      <c r="AC312" s="45">
        <f t="shared" si="68"/>
        <v>3.2302221698779089E-2</v>
      </c>
      <c r="AD312" s="45">
        <f t="shared" si="69"/>
        <v>1.7518240276153538E-2</v>
      </c>
      <c r="AE312" s="45">
        <f t="shared" si="70"/>
        <v>6.7720446151681222E-4</v>
      </c>
      <c r="AF312" s="46">
        <f t="shared" si="71"/>
        <v>2.5366747087927778E-2</v>
      </c>
    </row>
    <row r="313" spans="1:32" ht="13.5" customHeight="1" x14ac:dyDescent="0.25">
      <c r="A313" s="10" t="s">
        <v>745</v>
      </c>
      <c r="B313" s="34" t="s">
        <v>746</v>
      </c>
      <c r="C313" s="10" t="s">
        <v>773</v>
      </c>
      <c r="D313" s="64" t="s">
        <v>129</v>
      </c>
      <c r="E313" s="65" t="s">
        <v>130</v>
      </c>
      <c r="F313" s="65" t="s">
        <v>1309</v>
      </c>
      <c r="G313" s="66" t="s">
        <v>50</v>
      </c>
      <c r="H313" s="66" t="s">
        <v>41</v>
      </c>
      <c r="I313" s="10" t="s">
        <v>27</v>
      </c>
      <c r="J313" s="15">
        <v>1015111336.9261993</v>
      </c>
      <c r="K313" s="9">
        <v>1.7500000000000002E-2</v>
      </c>
      <c r="L313" s="9"/>
      <c r="M313" s="9"/>
      <c r="N313" s="126">
        <v>1.1559999999999999E-3</v>
      </c>
      <c r="O313" s="9">
        <v>6.7499999999999999E-3</v>
      </c>
      <c r="P313" s="9">
        <v>2.4250000000000001E-2</v>
      </c>
      <c r="Q313" s="52">
        <v>28123462.000983745</v>
      </c>
      <c r="R313" s="52">
        <v>17499387.90794991</v>
      </c>
      <c r="S313" s="15"/>
      <c r="T313" s="15">
        <v>622904.2562824554</v>
      </c>
      <c r="U313" s="15">
        <v>790534.25573520083</v>
      </c>
      <c r="V313" s="5">
        <v>1117949.8292826936</v>
      </c>
      <c r="W313" s="5">
        <v>3487367.9612253984</v>
      </c>
      <c r="X313" s="15"/>
      <c r="Y313" s="15"/>
      <c r="Z313" s="17"/>
      <c r="AA313" s="44">
        <f t="shared" si="66"/>
        <v>20030776.249250259</v>
      </c>
      <c r="AB313" s="45">
        <f t="shared" si="67"/>
        <v>0.87362505028255721</v>
      </c>
      <c r="AC313" s="45">
        <f t="shared" si="68"/>
        <v>3.9465982041748886E-2</v>
      </c>
      <c r="AD313" s="45">
        <f t="shared" si="69"/>
        <v>1.723888530389071E-2</v>
      </c>
      <c r="AE313" s="45">
        <f t="shared" si="70"/>
        <v>7.7876605942454793E-4</v>
      </c>
      <c r="AF313" s="46">
        <f t="shared" si="71"/>
        <v>1.9732590426882936E-2</v>
      </c>
    </row>
    <row r="314" spans="1:32" ht="13.5" customHeight="1" x14ac:dyDescent="0.25">
      <c r="A314" s="10" t="s">
        <v>747</v>
      </c>
      <c r="B314" s="34" t="s">
        <v>748</v>
      </c>
      <c r="C314" s="10" t="s">
        <v>773</v>
      </c>
      <c r="D314" s="64" t="s">
        <v>129</v>
      </c>
      <c r="E314" s="65" t="s">
        <v>130</v>
      </c>
      <c r="F314" s="65" t="s">
        <v>1309</v>
      </c>
      <c r="G314" s="66" t="s">
        <v>50</v>
      </c>
      <c r="H314" s="66" t="s">
        <v>41</v>
      </c>
      <c r="I314" s="10" t="s">
        <v>58</v>
      </c>
      <c r="J314" s="15">
        <v>9593563.0514760166</v>
      </c>
      <c r="K314" s="9">
        <v>1.7500000000000002E-2</v>
      </c>
      <c r="L314" s="9"/>
      <c r="M314" s="9"/>
      <c r="N314" s="126">
        <v>1.1559999999999999E-3</v>
      </c>
      <c r="O314" s="9">
        <v>6.7499999999999999E-3</v>
      </c>
      <c r="P314" s="9">
        <v>2.4250000000000001E-2</v>
      </c>
      <c r="Q314" s="52">
        <v>265502.5609427754</v>
      </c>
      <c r="R314" s="52">
        <v>165382.33310003884</v>
      </c>
      <c r="S314" s="15"/>
      <c r="T314" s="15">
        <v>5886.9121448034521</v>
      </c>
      <c r="U314" s="15">
        <v>7471.1412934389191</v>
      </c>
      <c r="V314" s="5">
        <v>11124.610159620253</v>
      </c>
      <c r="W314" s="5">
        <v>32256.477042626855</v>
      </c>
      <c r="X314" s="15"/>
      <c r="Y314" s="15"/>
      <c r="Z314" s="15"/>
      <c r="AA314" s="44">
        <f t="shared" si="66"/>
        <v>189864.99669790146</v>
      </c>
      <c r="AB314" s="45">
        <f t="shared" si="67"/>
        <v>0.871052252791927</v>
      </c>
      <c r="AC314" s="45">
        <f t="shared" si="68"/>
        <v>3.934975600229474E-2</v>
      </c>
      <c r="AD314" s="45">
        <f t="shared" si="69"/>
        <v>1.7238885303890714E-2</v>
      </c>
      <c r="AE314" s="45">
        <f t="shared" si="70"/>
        <v>7.7876605942454793E-4</v>
      </c>
      <c r="AF314" s="46">
        <f t="shared" si="71"/>
        <v>1.9790873909844141E-2</v>
      </c>
    </row>
    <row r="315" spans="1:32" ht="13.5" customHeight="1" x14ac:dyDescent="0.25">
      <c r="A315" s="10" t="s">
        <v>749</v>
      </c>
      <c r="B315" s="34" t="s">
        <v>750</v>
      </c>
      <c r="C315" s="10" t="s">
        <v>773</v>
      </c>
      <c r="D315" s="64" t="s">
        <v>129</v>
      </c>
      <c r="E315" s="65" t="s">
        <v>130</v>
      </c>
      <c r="F315" s="65" t="s">
        <v>1309</v>
      </c>
      <c r="G315" s="66" t="s">
        <v>25</v>
      </c>
      <c r="H315" s="66" t="s">
        <v>26</v>
      </c>
      <c r="I315" s="10" t="s">
        <v>27</v>
      </c>
      <c r="J315" s="15">
        <v>2695199894.8523984</v>
      </c>
      <c r="K315" s="9">
        <v>0.01</v>
      </c>
      <c r="L315" s="9"/>
      <c r="M315" s="9"/>
      <c r="N315" s="83">
        <v>5.0000000000000001E-4</v>
      </c>
      <c r="O315" s="9">
        <v>6.7499999999999999E-3</v>
      </c>
      <c r="P315" s="9">
        <v>1.6750000000000001E-2</v>
      </c>
      <c r="Q315" s="52">
        <v>35530611.339708202</v>
      </c>
      <c r="R315" s="52">
        <v>26822711.974114489</v>
      </c>
      <c r="S315" s="15"/>
      <c r="T315" s="15">
        <v>1653417.6437162359</v>
      </c>
      <c r="U315" s="15">
        <v>1080882.0049816684</v>
      </c>
      <c r="V315" s="5">
        <v>2583638.5355471824</v>
      </c>
      <c r="W315" s="5">
        <v>403161.32290072151</v>
      </c>
      <c r="X315" s="15"/>
      <c r="Y315" s="15"/>
      <c r="Z315" s="15"/>
      <c r="AA315" s="44">
        <f t="shared" si="66"/>
        <v>32140650.158359572</v>
      </c>
      <c r="AB315" s="45">
        <f t="shared" si="67"/>
        <v>0.83454167361135589</v>
      </c>
      <c r="AC315" s="45">
        <f t="shared" si="68"/>
        <v>3.3629749232080737E-2</v>
      </c>
      <c r="AD315" s="45">
        <f t="shared" si="69"/>
        <v>9.9520306546997048E-3</v>
      </c>
      <c r="AE315" s="45">
        <f t="shared" si="70"/>
        <v>4.0103964349585378E-4</v>
      </c>
      <c r="AF315" s="46">
        <f t="shared" si="71"/>
        <v>1.1925145225682693E-2</v>
      </c>
    </row>
    <row r="316" spans="1:32" ht="13.5" customHeight="1" x14ac:dyDescent="0.25">
      <c r="A316" s="10" t="s">
        <v>751</v>
      </c>
      <c r="B316" s="34" t="s">
        <v>752</v>
      </c>
      <c r="C316" s="10" t="s">
        <v>773</v>
      </c>
      <c r="D316" s="64" t="s">
        <v>129</v>
      </c>
      <c r="E316" s="65" t="s">
        <v>130</v>
      </c>
      <c r="F316" s="65" t="s">
        <v>1309</v>
      </c>
      <c r="G316" s="66" t="s">
        <v>25</v>
      </c>
      <c r="H316" s="66" t="s">
        <v>26</v>
      </c>
      <c r="I316" s="10" t="s">
        <v>27</v>
      </c>
      <c r="J316" s="15">
        <v>5893973409.7453871</v>
      </c>
      <c r="K316" s="9">
        <v>5.0000000000000001E-3</v>
      </c>
      <c r="L316" s="9"/>
      <c r="M316" s="9"/>
      <c r="N316" s="83">
        <v>5.0000000000000001E-4</v>
      </c>
      <c r="O316" s="9">
        <v>6.7499999999999999E-3</v>
      </c>
      <c r="P316" s="9">
        <v>1.175E-2</v>
      </c>
      <c r="Q316" s="52">
        <v>48371292.660291798</v>
      </c>
      <c r="R316" s="52">
        <v>29328502.025885511</v>
      </c>
      <c r="S316" s="15"/>
      <c r="T316" s="15">
        <v>3615761.3562837644</v>
      </c>
      <c r="U316" s="15">
        <v>2363716.9950183318</v>
      </c>
      <c r="V316" s="5">
        <v>5650006.464452818</v>
      </c>
      <c r="W316" s="5">
        <v>881649.67709927843</v>
      </c>
      <c r="X316" s="15"/>
      <c r="Y316" s="15"/>
      <c r="Z316" s="15"/>
      <c r="AA316" s="44">
        <f t="shared" si="66"/>
        <v>40957986.841640428</v>
      </c>
      <c r="AB316" s="45">
        <f t="shared" si="67"/>
        <v>0.71606307554326221</v>
      </c>
      <c r="AC316" s="45">
        <f t="shared" si="68"/>
        <v>5.7710770896953131E-2</v>
      </c>
      <c r="AD316" s="45">
        <f t="shared" si="69"/>
        <v>4.9760153273498515E-3</v>
      </c>
      <c r="AE316" s="45">
        <f t="shared" si="70"/>
        <v>4.0103964349585378E-4</v>
      </c>
      <c r="AF316" s="46">
        <f t="shared" si="71"/>
        <v>6.9491298983328405E-3</v>
      </c>
    </row>
    <row r="317" spans="1:32" ht="13.5" customHeight="1" x14ac:dyDescent="0.25">
      <c r="A317" s="10" t="s">
        <v>753</v>
      </c>
      <c r="B317" s="34" t="s">
        <v>754</v>
      </c>
      <c r="C317" s="10" t="s">
        <v>773</v>
      </c>
      <c r="D317" s="64" t="s">
        <v>129</v>
      </c>
      <c r="E317" s="65" t="s">
        <v>130</v>
      </c>
      <c r="F317" s="65" t="s">
        <v>133</v>
      </c>
      <c r="G317" s="66" t="s">
        <v>50</v>
      </c>
      <c r="H317" s="66" t="s">
        <v>41</v>
      </c>
      <c r="I317" s="10" t="s">
        <v>27</v>
      </c>
      <c r="J317" s="15">
        <v>3145334734</v>
      </c>
      <c r="K317" s="9">
        <v>1.7500000000000002E-2</v>
      </c>
      <c r="L317" s="9"/>
      <c r="M317" s="9"/>
      <c r="N317" s="126">
        <v>1.1559999999999999E-3</v>
      </c>
      <c r="O317" s="9">
        <v>6.7499999999999999E-3</v>
      </c>
      <c r="P317" s="9">
        <v>2.4250000000000001E-2</v>
      </c>
      <c r="Q317" s="52">
        <v>75170891.26820001</v>
      </c>
      <c r="R317" s="52">
        <v>53136446</v>
      </c>
      <c r="S317" s="15"/>
      <c r="T317" s="127">
        <v>1959734</v>
      </c>
      <c r="U317" s="127">
        <v>2101381</v>
      </c>
      <c r="V317" s="5">
        <v>4061266</v>
      </c>
      <c r="W317" s="5">
        <v>4925399.1341000004</v>
      </c>
      <c r="X317" s="15"/>
      <c r="Y317" s="15"/>
      <c r="Z317" s="45">
        <v>1.388165703E-3</v>
      </c>
      <c r="AA317" s="44">
        <f t="shared" si="66"/>
        <v>61258827</v>
      </c>
      <c r="AB317" s="45">
        <f t="shared" si="67"/>
        <v>0.86740880624436378</v>
      </c>
      <c r="AC317" s="45">
        <f t="shared" si="68"/>
        <v>3.430331762637244E-2</v>
      </c>
      <c r="AD317" s="45">
        <f t="shared" si="69"/>
        <v>1.6893733256944984E-2</v>
      </c>
      <c r="AE317" s="45">
        <f t="shared" si="70"/>
        <v>6.6809455199943752E-4</v>
      </c>
      <c r="AF317" s="46">
        <f t="shared" si="71"/>
        <v>2.0864257178356466E-2</v>
      </c>
    </row>
    <row r="318" spans="1:32" ht="13.5" customHeight="1" x14ac:dyDescent="0.25">
      <c r="A318" s="10" t="s">
        <v>755</v>
      </c>
      <c r="B318" s="34" t="s">
        <v>756</v>
      </c>
      <c r="C318" s="10" t="s">
        <v>773</v>
      </c>
      <c r="D318" s="64" t="s">
        <v>129</v>
      </c>
      <c r="E318" s="65" t="s">
        <v>130</v>
      </c>
      <c r="F318" s="65" t="s">
        <v>1309</v>
      </c>
      <c r="G318" s="11" t="s">
        <v>77</v>
      </c>
      <c r="H318" s="66" t="s">
        <v>41</v>
      </c>
      <c r="I318" s="10" t="s">
        <v>27</v>
      </c>
      <c r="J318" s="15">
        <v>5499084494.0332108</v>
      </c>
      <c r="K318" s="9">
        <v>1.7500000000000002E-2</v>
      </c>
      <c r="L318" s="9">
        <v>0.2</v>
      </c>
      <c r="M318" s="9" t="s">
        <v>68</v>
      </c>
      <c r="N318" s="126">
        <v>1.1559999999999999E-3</v>
      </c>
      <c r="O318" s="9">
        <v>6.7499999999999999E-3</v>
      </c>
      <c r="P318" s="9">
        <v>2.4250000000000001E-2</v>
      </c>
      <c r="Q318" s="52">
        <v>207701368.3618322</v>
      </c>
      <c r="R318" s="52">
        <v>96609203.231692106</v>
      </c>
      <c r="S318" s="15">
        <v>15031651</v>
      </c>
      <c r="T318" s="15">
        <v>3454624.8787280763</v>
      </c>
      <c r="U318" s="15">
        <v>3599831.2786443252</v>
      </c>
      <c r="V318" s="5">
        <v>6234003.2876750147</v>
      </c>
      <c r="W318" s="5">
        <v>38269025.69870884</v>
      </c>
      <c r="X318" s="15"/>
      <c r="Y318" s="15"/>
      <c r="Z318" s="15"/>
      <c r="AA318" s="44">
        <f t="shared" si="66"/>
        <v>109897662.67673951</v>
      </c>
      <c r="AB318" s="45">
        <f t="shared" si="67"/>
        <v>0.87908332969614655</v>
      </c>
      <c r="AC318" s="45">
        <f t="shared" si="68"/>
        <v>3.2756213289386459E-2</v>
      </c>
      <c r="AD318" s="45">
        <f t="shared" si="69"/>
        <v>1.7568234009955302E-2</v>
      </c>
      <c r="AE318" s="45">
        <f t="shared" si="70"/>
        <v>6.5462374374322251E-4</v>
      </c>
      <c r="AF318" s="46">
        <f t="shared" si="71"/>
        <v>1.9984719783081008E-2</v>
      </c>
    </row>
    <row r="319" spans="1:32" ht="13.5" customHeight="1" x14ac:dyDescent="0.25">
      <c r="A319" s="10" t="s">
        <v>757</v>
      </c>
      <c r="B319" s="34" t="s">
        <v>758</v>
      </c>
      <c r="C319" s="10" t="s">
        <v>773</v>
      </c>
      <c r="D319" s="64" t="s">
        <v>129</v>
      </c>
      <c r="E319" s="65" t="s">
        <v>130</v>
      </c>
      <c r="F319" s="65" t="s">
        <v>1309</v>
      </c>
      <c r="G319" s="11" t="s">
        <v>77</v>
      </c>
      <c r="H319" s="66" t="s">
        <v>41</v>
      </c>
      <c r="I319" s="10" t="s">
        <v>27</v>
      </c>
      <c r="J319" s="15">
        <v>2589969791.9003692</v>
      </c>
      <c r="K319" s="9">
        <v>8.9999999999999993E-3</v>
      </c>
      <c r="L319" s="9">
        <v>0.2</v>
      </c>
      <c r="M319" s="9" t="s">
        <v>68</v>
      </c>
      <c r="N319" s="126">
        <v>1.1559999999999999E-3</v>
      </c>
      <c r="O319" s="9">
        <v>6.7499999999999999E-3</v>
      </c>
      <c r="P319" s="9">
        <v>1.575E-2</v>
      </c>
      <c r="Q319" s="52">
        <v>79066750.462823778</v>
      </c>
      <c r="R319" s="52">
        <v>23400614.768307902</v>
      </c>
      <c r="S319" s="15">
        <v>10423363</v>
      </c>
      <c r="T319" s="15">
        <v>1627066.1212719234</v>
      </c>
      <c r="U319" s="15">
        <v>1695455.7213556746</v>
      </c>
      <c r="V319" s="5">
        <v>2936103.3123249849</v>
      </c>
      <c r="W319" s="5">
        <v>18024022.113619156</v>
      </c>
      <c r="X319" s="15"/>
      <c r="Y319" s="15"/>
      <c r="Z319" s="15"/>
      <c r="AA319" s="44">
        <f t="shared" si="66"/>
        <v>29659239.923260484</v>
      </c>
      <c r="AB319" s="45">
        <f t="shared" si="67"/>
        <v>0.78898228103127455</v>
      </c>
      <c r="AC319" s="45">
        <f t="shared" si="68"/>
        <v>5.7164503397337585E-2</v>
      </c>
      <c r="AD319" s="45">
        <f t="shared" si="69"/>
        <v>9.0350917765484404E-3</v>
      </c>
      <c r="AE319" s="45">
        <f t="shared" si="70"/>
        <v>6.5462374374322251E-4</v>
      </c>
      <c r="AF319" s="46">
        <f t="shared" si="71"/>
        <v>1.1451577549674144E-2</v>
      </c>
    </row>
    <row r="320" spans="1:32" ht="13.5" customHeight="1" x14ac:dyDescent="0.25">
      <c r="A320" s="10" t="s">
        <v>759</v>
      </c>
      <c r="B320" s="34" t="s">
        <v>760</v>
      </c>
      <c r="C320" s="10" t="s">
        <v>773</v>
      </c>
      <c r="D320" s="64" t="s">
        <v>129</v>
      </c>
      <c r="E320" s="65" t="s">
        <v>130</v>
      </c>
      <c r="F320" s="65" t="s">
        <v>1309</v>
      </c>
      <c r="G320" s="66" t="s">
        <v>50</v>
      </c>
      <c r="H320" s="66" t="s">
        <v>41</v>
      </c>
      <c r="I320" s="10" t="s">
        <v>27</v>
      </c>
      <c r="J320" s="15">
        <v>2470160122.8154984</v>
      </c>
      <c r="K320" s="9">
        <v>1.7500000000000002E-2</v>
      </c>
      <c r="L320" s="9"/>
      <c r="M320" s="9"/>
      <c r="N320" s="126">
        <v>1.1559999999999999E-3</v>
      </c>
      <c r="O320" s="9">
        <v>6.7499999999999999E-3</v>
      </c>
      <c r="P320" s="9">
        <v>2.4250000000000001E-2</v>
      </c>
      <c r="Q320" s="52">
        <v>56206950.694158234</v>
      </c>
      <c r="R320" s="52">
        <v>43753434.971510082</v>
      </c>
      <c r="S320" s="15"/>
      <c r="T320" s="15">
        <v>625031.90804103529</v>
      </c>
      <c r="U320" s="15">
        <v>1644394.0764846702</v>
      </c>
      <c r="V320" s="5">
        <v>3004048.691796287</v>
      </c>
      <c r="W320" s="5">
        <v>2087996.1772649272</v>
      </c>
      <c r="X320" s="15"/>
      <c r="Y320" s="15"/>
      <c r="Z320" s="45"/>
      <c r="AA320" s="44">
        <f t="shared" si="66"/>
        <v>49026909.647832081</v>
      </c>
      <c r="AB320" s="45">
        <f t="shared" si="67"/>
        <v>0.89243713882432751</v>
      </c>
      <c r="AC320" s="45">
        <f t="shared" si="68"/>
        <v>3.3540643052899083E-2</v>
      </c>
      <c r="AD320" s="45">
        <f t="shared" si="69"/>
        <v>1.7712793015879368E-2</v>
      </c>
      <c r="AE320" s="45">
        <f t="shared" si="70"/>
        <v>6.6570343407956214E-4</v>
      </c>
      <c r="AF320" s="46">
        <f t="shared" si="71"/>
        <v>1.9847664608863905E-2</v>
      </c>
    </row>
    <row r="321" spans="1:32" ht="13.5" customHeight="1" x14ac:dyDescent="0.25">
      <c r="A321" s="10" t="s">
        <v>761</v>
      </c>
      <c r="B321" s="34" t="s">
        <v>762</v>
      </c>
      <c r="C321" s="10" t="s">
        <v>773</v>
      </c>
      <c r="D321" s="64" t="s">
        <v>129</v>
      </c>
      <c r="E321" s="65" t="s">
        <v>130</v>
      </c>
      <c r="F321" s="65" t="s">
        <v>1309</v>
      </c>
      <c r="G321" s="66" t="s">
        <v>50</v>
      </c>
      <c r="H321" s="66" t="s">
        <v>41</v>
      </c>
      <c r="I321" s="10" t="s">
        <v>135</v>
      </c>
      <c r="J321" s="15">
        <v>5292457.6283763852</v>
      </c>
      <c r="K321" s="9">
        <v>1.7500000000000002E-2</v>
      </c>
      <c r="L321" s="9"/>
      <c r="M321" s="9"/>
      <c r="N321" s="126">
        <v>1.1559999999999999E-3</v>
      </c>
      <c r="O321" s="9">
        <v>6.7499999999999999E-3</v>
      </c>
      <c r="P321" s="9">
        <v>2.4250000000000001E-2</v>
      </c>
      <c r="Q321" s="52">
        <v>120479.86870133111</v>
      </c>
      <c r="R321" s="52">
        <v>93744.206516742794</v>
      </c>
      <c r="S321" s="15"/>
      <c r="T321" s="15">
        <v>1339.1661775836649</v>
      </c>
      <c r="U321" s="15">
        <v>3523.2072179307374</v>
      </c>
      <c r="V321" s="5">
        <v>6436.344052380643</v>
      </c>
      <c r="W321" s="5">
        <v>4500.3003421563026</v>
      </c>
      <c r="X321" s="15"/>
      <c r="Y321" s="15"/>
      <c r="Z321" s="45"/>
      <c r="AA321" s="44">
        <f t="shared" si="66"/>
        <v>105042.92396463786</v>
      </c>
      <c r="AB321" s="45">
        <f t="shared" si="67"/>
        <v>0.89243713882432751</v>
      </c>
      <c r="AC321" s="45">
        <f t="shared" si="68"/>
        <v>3.3540643052899083E-2</v>
      </c>
      <c r="AD321" s="45">
        <f t="shared" si="69"/>
        <v>1.7712793015879382E-2</v>
      </c>
      <c r="AE321" s="45">
        <f t="shared" si="70"/>
        <v>6.6570343407956268E-4</v>
      </c>
      <c r="AF321" s="46">
        <f t="shared" si="71"/>
        <v>1.9847664608863919E-2</v>
      </c>
    </row>
    <row r="322" spans="1:32" ht="13.5" customHeight="1" x14ac:dyDescent="0.25">
      <c r="A322" s="10" t="s">
        <v>763</v>
      </c>
      <c r="B322" s="34" t="s">
        <v>764</v>
      </c>
      <c r="C322" s="10" t="s">
        <v>773</v>
      </c>
      <c r="D322" s="64" t="s">
        <v>129</v>
      </c>
      <c r="E322" s="65" t="s">
        <v>130</v>
      </c>
      <c r="F322" s="65" t="s">
        <v>133</v>
      </c>
      <c r="G322" s="11" t="s">
        <v>77</v>
      </c>
      <c r="H322" s="66" t="s">
        <v>41</v>
      </c>
      <c r="I322" s="10" t="s">
        <v>27</v>
      </c>
      <c r="J322" s="15">
        <v>637308073</v>
      </c>
      <c r="K322" s="9">
        <v>1.7500000000000002E-2</v>
      </c>
      <c r="L322" s="9"/>
      <c r="M322" s="9"/>
      <c r="N322" s="126">
        <v>1.1559999999999999E-3</v>
      </c>
      <c r="O322" s="9">
        <v>6.7499999999999999E-3</v>
      </c>
      <c r="P322" s="9">
        <v>2.4250000000000001E-2</v>
      </c>
      <c r="Q322" s="52">
        <v>14434301.222999999</v>
      </c>
      <c r="R322" s="56">
        <v>8545891</v>
      </c>
      <c r="S322" s="15"/>
      <c r="T322" s="127">
        <v>401040</v>
      </c>
      <c r="U322" s="127">
        <v>360328</v>
      </c>
      <c r="V322" s="5">
        <v>2240360.7800000003</v>
      </c>
      <c r="W322" s="5">
        <v>323160.33149999997</v>
      </c>
      <c r="X322" s="15"/>
      <c r="Y322" s="15"/>
      <c r="Z322" s="45">
        <v>1.97332776E-3</v>
      </c>
      <c r="AA322" s="44">
        <f t="shared" si="66"/>
        <v>11547619.780000001</v>
      </c>
      <c r="AB322" s="45">
        <f t="shared" si="67"/>
        <v>0.74005649326981904</v>
      </c>
      <c r="AC322" s="45">
        <f t="shared" si="68"/>
        <v>3.1203659876650351E-2</v>
      </c>
      <c r="AD322" s="45">
        <f t="shared" si="69"/>
        <v>1.3409356262775601E-2</v>
      </c>
      <c r="AE322" s="45">
        <f t="shared" si="70"/>
        <v>5.6539060976244684E-4</v>
      </c>
      <c r="AF322" s="46">
        <f t="shared" si="71"/>
        <v>2.0092696192980767E-2</v>
      </c>
    </row>
    <row r="323" spans="1:32" ht="13.5" customHeight="1" x14ac:dyDescent="0.25">
      <c r="A323" s="10" t="s">
        <v>765</v>
      </c>
      <c r="B323" s="34" t="s">
        <v>766</v>
      </c>
      <c r="C323" s="10" t="s">
        <v>773</v>
      </c>
      <c r="D323" s="64" t="s">
        <v>129</v>
      </c>
      <c r="E323" s="65" t="s">
        <v>130</v>
      </c>
      <c r="F323" s="65" t="s">
        <v>1309</v>
      </c>
      <c r="G323" s="65" t="s">
        <v>88</v>
      </c>
      <c r="H323" s="66" t="s">
        <v>41</v>
      </c>
      <c r="I323" s="10" t="s">
        <v>27</v>
      </c>
      <c r="J323" s="15">
        <v>5576324256</v>
      </c>
      <c r="K323" s="9">
        <v>1.7500000000000002E-2</v>
      </c>
      <c r="L323" s="9">
        <v>0.2</v>
      </c>
      <c r="M323" s="9" t="s">
        <v>68</v>
      </c>
      <c r="N323" s="126">
        <v>1.1559999999999999E-3</v>
      </c>
      <c r="O323" s="9">
        <v>6.7499999999999999E-3</v>
      </c>
      <c r="P323" s="9">
        <v>2.4250000000000001E-2</v>
      </c>
      <c r="Q323" s="52">
        <v>228939633.39730799</v>
      </c>
      <c r="R323" s="52">
        <v>97854213</v>
      </c>
      <c r="S323" s="15">
        <v>6014366</v>
      </c>
      <c r="T323" s="127">
        <v>3487796</v>
      </c>
      <c r="U323" s="127">
        <v>3731781</v>
      </c>
      <c r="V323" s="5">
        <v>9616428.9299999997</v>
      </c>
      <c r="W323" s="5">
        <v>49309309.768653996</v>
      </c>
      <c r="X323" s="15"/>
      <c r="Y323" s="15"/>
      <c r="Z323" s="17"/>
      <c r="AA323" s="44">
        <f t="shared" si="66"/>
        <v>114690218.93000001</v>
      </c>
      <c r="AB323" s="45">
        <f t="shared" si="67"/>
        <v>0.85320451833581645</v>
      </c>
      <c r="AC323" s="45">
        <f t="shared" si="68"/>
        <v>3.2537918532334953E-2</v>
      </c>
      <c r="AD323" s="45">
        <f t="shared" si="69"/>
        <v>1.7548156905458117E-2</v>
      </c>
      <c r="AE323" s="45">
        <f t="shared" si="70"/>
        <v>6.6921879515609002E-4</v>
      </c>
      <c r="AF323" s="46">
        <f t="shared" si="71"/>
        <v>2.0567351119618969E-2</v>
      </c>
    </row>
    <row r="324" spans="1:32" ht="13.5" customHeight="1" x14ac:dyDescent="0.25">
      <c r="A324" s="10" t="s">
        <v>767</v>
      </c>
      <c r="B324" s="34" t="s">
        <v>768</v>
      </c>
      <c r="C324" s="10" t="s">
        <v>773</v>
      </c>
      <c r="D324" s="64" t="s">
        <v>129</v>
      </c>
      <c r="E324" s="65" t="s">
        <v>130</v>
      </c>
      <c r="F324" s="65" t="s">
        <v>133</v>
      </c>
      <c r="G324" s="11" t="s">
        <v>77</v>
      </c>
      <c r="H324" s="66" t="s">
        <v>41</v>
      </c>
      <c r="I324" s="10" t="s">
        <v>27</v>
      </c>
      <c r="J324" s="15">
        <v>1280333887</v>
      </c>
      <c r="K324" s="9">
        <v>1.7500000000000002E-2</v>
      </c>
      <c r="L324" s="9"/>
      <c r="M324" s="9"/>
      <c r="N324" s="126">
        <v>1.1559999999999999E-3</v>
      </c>
      <c r="O324" s="9">
        <v>6.7499999999999999E-3</v>
      </c>
      <c r="P324" s="9">
        <v>2.4250000000000001E-2</v>
      </c>
      <c r="Q324" s="52">
        <v>26897856.880970001</v>
      </c>
      <c r="R324" s="52">
        <v>18296770</v>
      </c>
      <c r="S324" s="15"/>
      <c r="T324" s="127">
        <v>783109</v>
      </c>
      <c r="U324" s="127">
        <v>824452</v>
      </c>
      <c r="V324" s="5">
        <v>3000391</v>
      </c>
      <c r="W324" s="5">
        <v>496371.94048500003</v>
      </c>
      <c r="X324" s="15"/>
      <c r="Y324" s="15"/>
      <c r="Z324" s="15"/>
      <c r="AA324" s="44">
        <f t="shared" si="66"/>
        <v>22904722</v>
      </c>
      <c r="AB324" s="45">
        <f t="shared" si="67"/>
        <v>0.79882087195819274</v>
      </c>
      <c r="AC324" s="45">
        <f t="shared" si="68"/>
        <v>3.5994848573145749E-2</v>
      </c>
      <c r="AD324" s="45">
        <f t="shared" si="69"/>
        <v>1.4290623864429513E-2</v>
      </c>
      <c r="AE324" s="45">
        <f t="shared" si="70"/>
        <v>6.4393515501788795E-4</v>
      </c>
      <c r="AF324" s="46">
        <f t="shared" si="71"/>
        <v>1.7889647561909763E-2</v>
      </c>
    </row>
    <row r="325" spans="1:32" ht="13.5" customHeight="1" x14ac:dyDescent="0.25">
      <c r="A325" s="10" t="s">
        <v>769</v>
      </c>
      <c r="B325" s="34" t="s">
        <v>770</v>
      </c>
      <c r="C325" s="10" t="s">
        <v>773</v>
      </c>
      <c r="D325" s="64" t="s">
        <v>129</v>
      </c>
      <c r="E325" s="65" t="s">
        <v>130</v>
      </c>
      <c r="F325" s="65" t="s">
        <v>1309</v>
      </c>
      <c r="G325" s="65" t="s">
        <v>88</v>
      </c>
      <c r="H325" s="66" t="s">
        <v>41</v>
      </c>
      <c r="I325" s="10" t="s">
        <v>58</v>
      </c>
      <c r="J325" s="15">
        <v>3963486</v>
      </c>
      <c r="K325" s="9">
        <v>1.7500000000000002E-2</v>
      </c>
      <c r="L325" s="9">
        <v>0.2</v>
      </c>
      <c r="M325" s="9" t="s">
        <v>68</v>
      </c>
      <c r="N325" s="126">
        <v>1.1559999999999999E-3</v>
      </c>
      <c r="O325" s="9">
        <v>6.7499999999999999E-3</v>
      </c>
      <c r="P325" s="9">
        <v>2.4250000000000001E-2</v>
      </c>
      <c r="Q325" s="52">
        <v>124972.08237855909</v>
      </c>
      <c r="R325" s="56">
        <v>46222.047018512501</v>
      </c>
      <c r="S325" s="127">
        <v>6164</v>
      </c>
      <c r="T325" s="127">
        <v>1710.0599999999997</v>
      </c>
      <c r="U325" s="127">
        <v>1203.74</v>
      </c>
      <c r="V325" s="5">
        <v>3781.4014267832999</v>
      </c>
      <c r="W325" s="5">
        <v>31054.71625324</v>
      </c>
      <c r="X325" s="15"/>
      <c r="Y325" s="15"/>
      <c r="Z325" s="10"/>
      <c r="AA325" s="44">
        <f t="shared" si="66"/>
        <v>52917.248445295794</v>
      </c>
      <c r="AB325" s="45">
        <f t="shared" si="67"/>
        <v>0.87347789948480437</v>
      </c>
      <c r="AC325" s="45">
        <f t="shared" si="68"/>
        <v>2.2747592427153292E-2</v>
      </c>
      <c r="AD325" s="45">
        <f t="shared" si="69"/>
        <v>1.1661968029788045E-2</v>
      </c>
      <c r="AE325" s="45">
        <f t="shared" si="70"/>
        <v>3.0370739293642012E-4</v>
      </c>
      <c r="AF325" s="46">
        <f t="shared" si="71"/>
        <v>1.3351188434952411E-2</v>
      </c>
    </row>
    <row r="326" spans="1:32" ht="13.5" customHeight="1" x14ac:dyDescent="0.25">
      <c r="A326" s="10" t="s">
        <v>771</v>
      </c>
      <c r="B326" s="34" t="s">
        <v>772</v>
      </c>
      <c r="C326" s="10" t="s">
        <v>773</v>
      </c>
      <c r="D326" s="64" t="s">
        <v>129</v>
      </c>
      <c r="E326" s="65" t="s">
        <v>130</v>
      </c>
      <c r="F326" s="65" t="s">
        <v>1309</v>
      </c>
      <c r="G326" s="1" t="s">
        <v>138</v>
      </c>
      <c r="H326" s="66" t="s">
        <v>26</v>
      </c>
      <c r="I326" s="10" t="s">
        <v>27</v>
      </c>
      <c r="J326" s="15">
        <v>812386904.61660075</v>
      </c>
      <c r="K326" s="9">
        <v>5.0000000000000001E-3</v>
      </c>
      <c r="L326" s="9"/>
      <c r="M326" s="9"/>
      <c r="N326" s="9">
        <v>8.0000000000000004E-4</v>
      </c>
      <c r="O326" s="9">
        <v>2.5000000000000001E-4</v>
      </c>
      <c r="P326" s="9">
        <v>1.0500000000000002E-3</v>
      </c>
      <c r="Q326" s="52">
        <v>9855045</v>
      </c>
      <c r="R326" s="56">
        <v>5667519</v>
      </c>
      <c r="S326" s="10"/>
      <c r="T326" s="10"/>
      <c r="U326" s="127">
        <v>605372</v>
      </c>
      <c r="V326" s="5">
        <v>1791077</v>
      </c>
      <c r="W326" s="5">
        <v>0</v>
      </c>
      <c r="X326" s="10"/>
      <c r="Y326" s="10"/>
      <c r="Z326" s="10"/>
      <c r="AA326" s="44">
        <f t="shared" si="66"/>
        <v>8063968</v>
      </c>
      <c r="AB326" s="45">
        <f t="shared" si="67"/>
        <v>0.70282012527827487</v>
      </c>
      <c r="AC326" s="45">
        <f t="shared" si="68"/>
        <v>7.5071230441390635E-2</v>
      </c>
      <c r="AD326" s="45">
        <f t="shared" si="69"/>
        <v>6.9763790723272904E-3</v>
      </c>
      <c r="AE326" s="45">
        <f t="shared" si="70"/>
        <v>7.4517695516731683E-4</v>
      </c>
      <c r="AF326" s="46">
        <f t="shared" si="71"/>
        <v>9.9262653720467373E-3</v>
      </c>
    </row>
    <row r="327" spans="1:32" ht="13.5" customHeight="1" x14ac:dyDescent="0.25">
      <c r="A327" s="10" t="s">
        <v>775</v>
      </c>
      <c r="B327" s="34" t="s">
        <v>776</v>
      </c>
      <c r="C327" s="10" t="s">
        <v>774</v>
      </c>
      <c r="D327" s="64" t="s">
        <v>63</v>
      </c>
      <c r="E327" s="65" t="s">
        <v>130</v>
      </c>
      <c r="F327" s="65" t="s">
        <v>1309</v>
      </c>
      <c r="G327" s="65" t="s">
        <v>33</v>
      </c>
      <c r="H327" s="66" t="s">
        <v>26</v>
      </c>
      <c r="I327" s="10" t="s">
        <v>27</v>
      </c>
      <c r="J327" s="4">
        <v>54855223426</v>
      </c>
      <c r="K327" s="9">
        <v>5.4999999999999997E-3</v>
      </c>
      <c r="L327" s="9">
        <v>0</v>
      </c>
      <c r="M327" s="9"/>
      <c r="N327" s="9">
        <v>1E-3</v>
      </c>
      <c r="O327" s="9">
        <v>0.02</v>
      </c>
      <c r="P327" s="9">
        <v>2.6499999999999999E-2</v>
      </c>
      <c r="Q327" s="56">
        <v>759737505.12834477</v>
      </c>
      <c r="R327" s="56">
        <v>270122813</v>
      </c>
      <c r="S327" s="4"/>
      <c r="T327" s="4">
        <v>404961338</v>
      </c>
      <c r="U327" s="4">
        <v>44101689</v>
      </c>
      <c r="V327" s="5">
        <v>20250730.564172365</v>
      </c>
      <c r="W327" s="5">
        <v>25102</v>
      </c>
      <c r="X327" s="4">
        <v>0</v>
      </c>
      <c r="Y327" s="10">
        <v>0</v>
      </c>
      <c r="Z327" s="9">
        <v>0</v>
      </c>
      <c r="AA327" s="44">
        <f t="shared" ref="AA327:AA390" si="72">+R327+T327+U327+V327</f>
        <v>739436570.56417239</v>
      </c>
      <c r="AB327" s="45">
        <f t="shared" ref="AB327:AB390" si="73">+R327/AA327</f>
        <v>0.36530897138871932</v>
      </c>
      <c r="AC327" s="45">
        <f t="shared" ref="AC327:AC390" si="74">+U327/AA327</f>
        <v>5.9642288136156789E-2</v>
      </c>
      <c r="AD327" s="45">
        <f t="shared" ref="AD327:AD390" si="75">+R327/J327</f>
        <v>4.9242860775947283E-3</v>
      </c>
      <c r="AE327" s="45">
        <f t="shared" ref="AE327:AE390" si="76">+U327/J327</f>
        <v>8.0396516950648146E-4</v>
      </c>
      <c r="AF327" s="46">
        <f t="shared" ref="AF327:AF390" si="77">+AA327/J327+Z327</f>
        <v>1.3479784136904965E-2</v>
      </c>
    </row>
    <row r="328" spans="1:32" ht="13.5" customHeight="1" x14ac:dyDescent="0.25">
      <c r="A328" s="10" t="s">
        <v>777</v>
      </c>
      <c r="B328" s="34" t="s">
        <v>778</v>
      </c>
      <c r="C328" s="10" t="s">
        <v>774</v>
      </c>
      <c r="D328" s="64" t="s">
        <v>63</v>
      </c>
      <c r="E328" s="65" t="s">
        <v>130</v>
      </c>
      <c r="F328" s="65" t="s">
        <v>1309</v>
      </c>
      <c r="G328" s="65" t="s">
        <v>33</v>
      </c>
      <c r="H328" s="66" t="s">
        <v>26</v>
      </c>
      <c r="I328" s="10" t="s">
        <v>27</v>
      </c>
      <c r="J328" s="4">
        <v>1069352315</v>
      </c>
      <c r="K328" s="9">
        <v>2E-3</v>
      </c>
      <c r="L328" s="9">
        <v>0</v>
      </c>
      <c r="M328" s="9"/>
      <c r="N328" s="9">
        <v>1E-3</v>
      </c>
      <c r="O328" s="9">
        <v>1.4999999999999999E-2</v>
      </c>
      <c r="P328" s="9">
        <v>1.7999999999999999E-2</v>
      </c>
      <c r="Q328" s="56">
        <v>2934984.8716552686</v>
      </c>
      <c r="R328" s="56">
        <v>1715574</v>
      </c>
      <c r="S328" s="4"/>
      <c r="T328" s="4"/>
      <c r="U328" s="4">
        <v>428894</v>
      </c>
      <c r="V328" s="5">
        <v>394769.43582763406</v>
      </c>
      <c r="W328" s="5">
        <v>489</v>
      </c>
      <c r="X328" s="4">
        <v>0</v>
      </c>
      <c r="Y328" s="10">
        <v>0</v>
      </c>
      <c r="Z328" s="9">
        <v>0</v>
      </c>
      <c r="AA328" s="44">
        <f t="shared" si="72"/>
        <v>2539237.4358276343</v>
      </c>
      <c r="AB328" s="45">
        <f t="shared" si="73"/>
        <v>0.67562567241406046</v>
      </c>
      <c r="AC328" s="45">
        <f t="shared" si="74"/>
        <v>0.1689066150130254</v>
      </c>
      <c r="AD328" s="45">
        <f t="shared" si="75"/>
        <v>1.6043112975352748E-3</v>
      </c>
      <c r="AE328" s="45">
        <f t="shared" si="76"/>
        <v>4.0107829195656626E-4</v>
      </c>
      <c r="AF328" s="46">
        <f t="shared" si="77"/>
        <v>2.3745564489918687E-3</v>
      </c>
    </row>
    <row r="329" spans="1:32" ht="13.5" customHeight="1" x14ac:dyDescent="0.25">
      <c r="A329" s="10" t="s">
        <v>779</v>
      </c>
      <c r="B329" s="34" t="s">
        <v>780</v>
      </c>
      <c r="C329" s="10" t="s">
        <v>774</v>
      </c>
      <c r="D329" s="64" t="s">
        <v>63</v>
      </c>
      <c r="E329" s="65" t="s">
        <v>130</v>
      </c>
      <c r="F329" s="65" t="s">
        <v>133</v>
      </c>
      <c r="G329" s="66" t="s">
        <v>50</v>
      </c>
      <c r="H329" s="66" t="s">
        <v>41</v>
      </c>
      <c r="I329" s="10" t="s">
        <v>27</v>
      </c>
      <c r="J329" s="4">
        <v>1989090575</v>
      </c>
      <c r="K329" s="9">
        <v>8.0000000000000002E-3</v>
      </c>
      <c r="L329" s="9">
        <v>0</v>
      </c>
      <c r="M329" s="9"/>
      <c r="N329" s="9">
        <v>1E-3</v>
      </c>
      <c r="O329" s="9">
        <v>1.325E-2</v>
      </c>
      <c r="P329" s="9">
        <v>2.2249999999999999E-2</v>
      </c>
      <c r="Q329" s="56">
        <v>49419696.470997497</v>
      </c>
      <c r="R329" s="56">
        <v>16459784.963958532</v>
      </c>
      <c r="S329" s="4"/>
      <c r="T329" s="4">
        <v>27178849</v>
      </c>
      <c r="U329" s="4">
        <v>1645988.1713100858</v>
      </c>
      <c r="V329" s="5">
        <v>1987696.167864443</v>
      </c>
      <c r="W329" s="5">
        <v>79841</v>
      </c>
      <c r="X329" s="4">
        <v>0</v>
      </c>
      <c r="Y329" s="10">
        <v>0</v>
      </c>
      <c r="Z329" s="9">
        <v>3.0999999999999999E-3</v>
      </c>
      <c r="AA329" s="44">
        <f t="shared" si="72"/>
        <v>47272318.303133056</v>
      </c>
      <c r="AB329" s="45">
        <f t="shared" si="73"/>
        <v>0.34819077114878094</v>
      </c>
      <c r="AC329" s="45">
        <f t="shared" si="74"/>
        <v>3.4819281778295928E-2</v>
      </c>
      <c r="AD329" s="45">
        <f t="shared" si="75"/>
        <v>8.2750303937056922E-3</v>
      </c>
      <c r="AE329" s="45">
        <f t="shared" si="76"/>
        <v>8.2750790335934588E-4</v>
      </c>
      <c r="AF329" s="46">
        <f t="shared" si="77"/>
        <v>2.6865794729148046E-2</v>
      </c>
    </row>
    <row r="330" spans="1:32" ht="13.5" customHeight="1" x14ac:dyDescent="0.25">
      <c r="A330" s="10" t="s">
        <v>781</v>
      </c>
      <c r="B330" s="34" t="s">
        <v>782</v>
      </c>
      <c r="C330" s="10" t="s">
        <v>774</v>
      </c>
      <c r="D330" s="64" t="s">
        <v>63</v>
      </c>
      <c r="E330" s="65" t="s">
        <v>130</v>
      </c>
      <c r="F330" s="65" t="s">
        <v>1309</v>
      </c>
      <c r="G330" s="65" t="s">
        <v>33</v>
      </c>
      <c r="H330" s="66" t="s">
        <v>26</v>
      </c>
      <c r="I330" s="10" t="s">
        <v>27</v>
      </c>
      <c r="J330" s="4">
        <v>29959747892</v>
      </c>
      <c r="K330" s="9">
        <v>8.0000000000000002E-3</v>
      </c>
      <c r="L330" s="9">
        <v>0</v>
      </c>
      <c r="M330" s="9"/>
      <c r="N330" s="9">
        <v>1E-3</v>
      </c>
      <c r="O330" s="9">
        <v>1.325E-2</v>
      </c>
      <c r="P330" s="9">
        <v>2.2249999999999999E-2</v>
      </c>
      <c r="Q330" s="56">
        <v>438578515</v>
      </c>
      <c r="R330" s="56">
        <v>159505268</v>
      </c>
      <c r="S330" s="4"/>
      <c r="T330" s="4">
        <v>233300697</v>
      </c>
      <c r="U330" s="4">
        <v>24076266</v>
      </c>
      <c r="V330" s="5">
        <v>10743110</v>
      </c>
      <c r="W330" s="5">
        <v>105032</v>
      </c>
      <c r="X330" s="4">
        <v>0</v>
      </c>
      <c r="Y330" s="10">
        <v>0</v>
      </c>
      <c r="Z330" s="9">
        <v>0</v>
      </c>
      <c r="AA330" s="44">
        <f t="shared" si="72"/>
        <v>427625341</v>
      </c>
      <c r="AB330" s="45">
        <f t="shared" si="73"/>
        <v>0.37300237546025133</v>
      </c>
      <c r="AC330" s="45">
        <f t="shared" si="74"/>
        <v>5.6302243322853031E-2</v>
      </c>
      <c r="AD330" s="45">
        <f t="shared" si="75"/>
        <v>5.3239856548523189E-3</v>
      </c>
      <c r="AE330" s="45">
        <f t="shared" si="76"/>
        <v>8.0362044723443634E-4</v>
      </c>
      <c r="AF330" s="46">
        <f t="shared" si="77"/>
        <v>1.4273329086129815E-2</v>
      </c>
    </row>
    <row r="331" spans="1:32" ht="13.5" customHeight="1" x14ac:dyDescent="0.25">
      <c r="A331" s="10" t="s">
        <v>783</v>
      </c>
      <c r="B331" s="34" t="s">
        <v>784</v>
      </c>
      <c r="C331" s="10" t="s">
        <v>774</v>
      </c>
      <c r="D331" s="64" t="s">
        <v>63</v>
      </c>
      <c r="E331" s="65" t="s">
        <v>130</v>
      </c>
      <c r="F331" s="65" t="s">
        <v>133</v>
      </c>
      <c r="G331" s="66" t="s">
        <v>50</v>
      </c>
      <c r="H331" s="66" t="s">
        <v>41</v>
      </c>
      <c r="I331" s="10" t="s">
        <v>27</v>
      </c>
      <c r="J331" s="4">
        <v>2496385725</v>
      </c>
      <c r="K331" s="9">
        <v>8.0000000000000002E-3</v>
      </c>
      <c r="L331" s="9">
        <v>0</v>
      </c>
      <c r="M331" s="9"/>
      <c r="N331" s="9">
        <v>1E-3</v>
      </c>
      <c r="O331" s="9">
        <v>1.325E-2</v>
      </c>
      <c r="P331" s="9">
        <v>2.2249999999999999E-2</v>
      </c>
      <c r="Q331" s="56">
        <v>60585412</v>
      </c>
      <c r="R331" s="56">
        <v>23413112</v>
      </c>
      <c r="S331" s="4"/>
      <c r="T331" s="4">
        <v>30193572</v>
      </c>
      <c r="U331" s="4">
        <v>2229828</v>
      </c>
      <c r="V331" s="5">
        <v>2368950</v>
      </c>
      <c r="W331" s="5">
        <v>5500</v>
      </c>
      <c r="X331" s="4">
        <v>0</v>
      </c>
      <c r="Y331" s="10">
        <v>0</v>
      </c>
      <c r="Z331" s="9">
        <v>1.41E-2</v>
      </c>
      <c r="AA331" s="44">
        <f t="shared" si="72"/>
        <v>58205462</v>
      </c>
      <c r="AB331" s="45">
        <f t="shared" si="73"/>
        <v>0.40224939714420616</v>
      </c>
      <c r="AC331" s="45">
        <f t="shared" si="74"/>
        <v>3.8309600566352346E-2</v>
      </c>
      <c r="AD331" s="45">
        <f t="shared" si="75"/>
        <v>9.378803830485772E-3</v>
      </c>
      <c r="AE331" s="45">
        <f t="shared" si="76"/>
        <v>8.9322254075940128E-4</v>
      </c>
      <c r="AF331" s="46">
        <f t="shared" si="77"/>
        <v>3.7415892819407943E-2</v>
      </c>
    </row>
    <row r="332" spans="1:32" ht="13.5" customHeight="1" x14ac:dyDescent="0.25">
      <c r="A332" s="10" t="s">
        <v>785</v>
      </c>
      <c r="B332" s="34" t="s">
        <v>786</v>
      </c>
      <c r="C332" s="10" t="s">
        <v>774</v>
      </c>
      <c r="D332" s="64" t="s">
        <v>63</v>
      </c>
      <c r="E332" s="65" t="s">
        <v>130</v>
      </c>
      <c r="F332" s="65" t="s">
        <v>133</v>
      </c>
      <c r="G332" s="37" t="s">
        <v>64</v>
      </c>
      <c r="H332" s="66" t="s">
        <v>41</v>
      </c>
      <c r="I332" s="10" t="s">
        <v>135</v>
      </c>
      <c r="J332" s="4">
        <v>3184082</v>
      </c>
      <c r="K332" s="9">
        <v>1.2999999999999999E-2</v>
      </c>
      <c r="L332" s="9">
        <v>0</v>
      </c>
      <c r="M332" s="9"/>
      <c r="N332" s="9">
        <v>1E-3</v>
      </c>
      <c r="O332" s="9">
        <v>2.9749999999999999E-2</v>
      </c>
      <c r="P332" s="9">
        <v>4.3749999999999997E-2</v>
      </c>
      <c r="Q332" s="56">
        <v>69774.11</v>
      </c>
      <c r="R332" s="56">
        <v>22297.29</v>
      </c>
      <c r="S332" s="4"/>
      <c r="T332" s="4">
        <v>33279.840000000004</v>
      </c>
      <c r="U332" s="4">
        <v>1967.34</v>
      </c>
      <c r="V332" s="5">
        <v>819.81999999999994</v>
      </c>
      <c r="W332" s="5">
        <v>5295</v>
      </c>
      <c r="X332" s="4">
        <v>0</v>
      </c>
      <c r="Y332" s="10">
        <v>0</v>
      </c>
      <c r="Z332" s="9">
        <v>2.0999999999999999E-3</v>
      </c>
      <c r="AA332" s="44">
        <f t="shared" si="72"/>
        <v>58364.29</v>
      </c>
      <c r="AB332" s="45">
        <f t="shared" si="73"/>
        <v>0.38203651582157516</v>
      </c>
      <c r="AC332" s="45">
        <f t="shared" si="74"/>
        <v>3.3707940249080387E-2</v>
      </c>
      <c r="AD332" s="45">
        <f t="shared" si="75"/>
        <v>7.0027373666884211E-3</v>
      </c>
      <c r="AE332" s="45">
        <f t="shared" si="76"/>
        <v>6.1786725341872472E-4</v>
      </c>
      <c r="AF332" s="46">
        <f t="shared" si="77"/>
        <v>2.0430021023327919E-2</v>
      </c>
    </row>
    <row r="333" spans="1:32" ht="13.5" customHeight="1" x14ac:dyDescent="0.25">
      <c r="A333" s="10" t="s">
        <v>787</v>
      </c>
      <c r="B333" s="34" t="s">
        <v>788</v>
      </c>
      <c r="C333" s="10" t="s">
        <v>774</v>
      </c>
      <c r="D333" s="64" t="s">
        <v>63</v>
      </c>
      <c r="E333" s="65" t="s">
        <v>130</v>
      </c>
      <c r="F333" s="65" t="s">
        <v>133</v>
      </c>
      <c r="G333" s="37" t="s">
        <v>64</v>
      </c>
      <c r="H333" s="66" t="s">
        <v>41</v>
      </c>
      <c r="I333" s="10" t="s">
        <v>58</v>
      </c>
      <c r="J333" s="4">
        <v>5844531</v>
      </c>
      <c r="K333" s="9">
        <v>1.2999999999999999E-2</v>
      </c>
      <c r="L333" s="9">
        <v>0</v>
      </c>
      <c r="M333" s="9"/>
      <c r="N333" s="9">
        <v>1E-3</v>
      </c>
      <c r="O333" s="9">
        <v>2.9749999999999999E-2</v>
      </c>
      <c r="P333" s="9">
        <v>4.3749999999999997E-2</v>
      </c>
      <c r="Q333" s="56">
        <v>96221.180000000022</v>
      </c>
      <c r="R333" s="56">
        <v>35628.720000000001</v>
      </c>
      <c r="S333" s="4"/>
      <c r="T333" s="4">
        <v>53320.98</v>
      </c>
      <c r="U333" s="4">
        <v>921.32000000000016</v>
      </c>
      <c r="V333" s="5">
        <v>1488.08</v>
      </c>
      <c r="W333" s="5">
        <v>1687</v>
      </c>
      <c r="X333" s="4">
        <v>0</v>
      </c>
      <c r="Y333" s="10">
        <v>0</v>
      </c>
      <c r="Z333" s="9">
        <v>2E-3</v>
      </c>
      <c r="AA333" s="44">
        <f t="shared" si="72"/>
        <v>91359.10000000002</v>
      </c>
      <c r="AB333" s="45">
        <f t="shared" si="73"/>
        <v>0.38998545300905979</v>
      </c>
      <c r="AC333" s="45">
        <f t="shared" si="74"/>
        <v>1.0084600220448756E-2</v>
      </c>
      <c r="AD333" s="45">
        <f t="shared" si="75"/>
        <v>6.0960785390649823E-3</v>
      </c>
      <c r="AE333" s="45">
        <f t="shared" si="76"/>
        <v>1.5763796958216154E-4</v>
      </c>
      <c r="AF333" s="46">
        <f t="shared" si="77"/>
        <v>1.7631553669575889E-2</v>
      </c>
    </row>
    <row r="334" spans="1:32" ht="13.5" customHeight="1" x14ac:dyDescent="0.25">
      <c r="A334" s="10" t="s">
        <v>789</v>
      </c>
      <c r="B334" s="34" t="s">
        <v>790</v>
      </c>
      <c r="C334" s="10" t="s">
        <v>774</v>
      </c>
      <c r="D334" s="64" t="s">
        <v>63</v>
      </c>
      <c r="E334" s="65" t="s">
        <v>130</v>
      </c>
      <c r="F334" s="65" t="s">
        <v>133</v>
      </c>
      <c r="G334" s="37" t="s">
        <v>64</v>
      </c>
      <c r="H334" s="66" t="s">
        <v>41</v>
      </c>
      <c r="I334" s="10" t="s">
        <v>58</v>
      </c>
      <c r="J334" s="4">
        <v>54904582</v>
      </c>
      <c r="K334" s="9">
        <v>3.0000000000000001E-3</v>
      </c>
      <c r="L334" s="9">
        <v>0</v>
      </c>
      <c r="M334" s="9"/>
      <c r="N334" s="9">
        <v>1E-3</v>
      </c>
      <c r="O334" s="9">
        <v>6.2500000000000003E-3</v>
      </c>
      <c r="P334" s="9">
        <v>1.025E-2</v>
      </c>
      <c r="Q334" s="56">
        <v>466777.33762277832</v>
      </c>
      <c r="R334" s="56">
        <v>157807.11883342484</v>
      </c>
      <c r="S334" s="4"/>
      <c r="T334" s="4">
        <v>235604.61000000002</v>
      </c>
      <c r="U334" s="4">
        <v>33815.681367607358</v>
      </c>
      <c r="V334" s="5">
        <v>19542.963710873017</v>
      </c>
      <c r="W334" s="5">
        <v>232</v>
      </c>
      <c r="X334" s="4">
        <v>0</v>
      </c>
      <c r="Y334" s="10">
        <v>0</v>
      </c>
      <c r="Z334" s="9">
        <v>4.1000000000000003E-3</v>
      </c>
      <c r="AA334" s="44">
        <f t="shared" si="72"/>
        <v>446770.37391190528</v>
      </c>
      <c r="AB334" s="45">
        <f t="shared" si="73"/>
        <v>0.35321750959373471</v>
      </c>
      <c r="AC334" s="45">
        <f t="shared" si="74"/>
        <v>7.5689175787370305E-2</v>
      </c>
      <c r="AD334" s="45">
        <f t="shared" si="75"/>
        <v>2.8742067252861491E-3</v>
      </c>
      <c r="AE334" s="45">
        <f t="shared" si="76"/>
        <v>6.1589907683128086E-4</v>
      </c>
      <c r="AF334" s="46">
        <f t="shared" si="77"/>
        <v>1.2237214739416562E-2</v>
      </c>
    </row>
    <row r="335" spans="1:32" ht="13.5" customHeight="1" x14ac:dyDescent="0.25">
      <c r="A335" s="10" t="s">
        <v>791</v>
      </c>
      <c r="B335" s="34" t="s">
        <v>792</v>
      </c>
      <c r="C335" s="10" t="s">
        <v>774</v>
      </c>
      <c r="D335" s="64" t="s">
        <v>63</v>
      </c>
      <c r="E335" s="65" t="s">
        <v>130</v>
      </c>
      <c r="F335" s="65" t="s">
        <v>133</v>
      </c>
      <c r="G335" s="37" t="s">
        <v>64</v>
      </c>
      <c r="H335" s="66" t="s">
        <v>41</v>
      </c>
      <c r="I335" s="10" t="s">
        <v>58</v>
      </c>
      <c r="J335" s="4">
        <v>43957850</v>
      </c>
      <c r="K335" s="9">
        <v>1.2999999999999999E-2</v>
      </c>
      <c r="L335" s="9">
        <v>0</v>
      </c>
      <c r="M335" s="9"/>
      <c r="N335" s="9">
        <v>1E-3</v>
      </c>
      <c r="O335" s="9">
        <v>2.9749999999999999E-2</v>
      </c>
      <c r="P335" s="9">
        <v>4.3749999999999997E-2</v>
      </c>
      <c r="Q335" s="56">
        <v>823000.21000000008</v>
      </c>
      <c r="R335" s="56">
        <v>309645.85000000003</v>
      </c>
      <c r="S335" s="4"/>
      <c r="T335" s="4">
        <v>464135.88999999996</v>
      </c>
      <c r="U335" s="4">
        <v>14050.67</v>
      </c>
      <c r="V335" s="5">
        <v>11383.900000000001</v>
      </c>
      <c r="W335" s="5">
        <v>6200</v>
      </c>
      <c r="X335" s="4">
        <v>0</v>
      </c>
      <c r="Y335" s="10">
        <v>0</v>
      </c>
      <c r="Z335" s="9">
        <v>5.9999999999999995E-4</v>
      </c>
      <c r="AA335" s="44">
        <f t="shared" si="72"/>
        <v>799216.31</v>
      </c>
      <c r="AB335" s="45">
        <f t="shared" si="73"/>
        <v>0.38743685048169252</v>
      </c>
      <c r="AC335" s="45">
        <f t="shared" si="74"/>
        <v>1.7580559635976396E-2</v>
      </c>
      <c r="AD335" s="45">
        <f t="shared" si="75"/>
        <v>7.0441536608364611E-3</v>
      </c>
      <c r="AE335" s="45">
        <f t="shared" si="76"/>
        <v>3.1963960930755258E-4</v>
      </c>
      <c r="AF335" s="46">
        <f t="shared" si="77"/>
        <v>1.8781424023240446E-2</v>
      </c>
    </row>
    <row r="336" spans="1:32" ht="13.5" customHeight="1" x14ac:dyDescent="0.25">
      <c r="A336" s="10" t="s">
        <v>793</v>
      </c>
      <c r="B336" s="34" t="s">
        <v>794</v>
      </c>
      <c r="C336" s="10" t="s">
        <v>774</v>
      </c>
      <c r="D336" s="64" t="s">
        <v>63</v>
      </c>
      <c r="E336" s="65" t="s">
        <v>130</v>
      </c>
      <c r="F336" s="65" t="s">
        <v>133</v>
      </c>
      <c r="G336" s="66" t="s">
        <v>50</v>
      </c>
      <c r="H336" s="66" t="s">
        <v>41</v>
      </c>
      <c r="I336" s="10" t="s">
        <v>27</v>
      </c>
      <c r="J336" s="4">
        <v>700357923</v>
      </c>
      <c r="K336" s="9">
        <v>8.0000000000000002E-3</v>
      </c>
      <c r="L336" s="9">
        <v>0</v>
      </c>
      <c r="M336" s="9"/>
      <c r="N336" s="9">
        <v>1E-3</v>
      </c>
      <c r="O336" s="9">
        <v>1.325E-2</v>
      </c>
      <c r="P336" s="9">
        <v>2.2249999999999999E-2</v>
      </c>
      <c r="Q336" s="56">
        <v>20669406</v>
      </c>
      <c r="R336" s="56">
        <v>6376891</v>
      </c>
      <c r="S336" s="4"/>
      <c r="T336" s="4">
        <v>10470514</v>
      </c>
      <c r="U336" s="4">
        <v>607317</v>
      </c>
      <c r="V336" s="5">
        <v>1573850</v>
      </c>
      <c r="W336" s="5">
        <v>33492</v>
      </c>
      <c r="X336" s="4">
        <v>0</v>
      </c>
      <c r="Y336" s="10">
        <v>0</v>
      </c>
      <c r="Z336" s="9">
        <v>4.7000000000000002E-3</v>
      </c>
      <c r="AA336" s="44">
        <f t="shared" si="72"/>
        <v>19028572</v>
      </c>
      <c r="AB336" s="45">
        <f t="shared" si="73"/>
        <v>0.33512188933567899</v>
      </c>
      <c r="AC336" s="45">
        <f t="shared" si="74"/>
        <v>3.191605760011839E-2</v>
      </c>
      <c r="AD336" s="45">
        <f t="shared" si="75"/>
        <v>9.1051886336695302E-3</v>
      </c>
      <c r="AE336" s="45">
        <f t="shared" si="76"/>
        <v>8.6715232319860541E-4</v>
      </c>
      <c r="AF336" s="46">
        <f t="shared" si="77"/>
        <v>3.1869781871661645E-2</v>
      </c>
    </row>
    <row r="337" spans="1:32" ht="13.5" customHeight="1" x14ac:dyDescent="0.25">
      <c r="A337" s="10" t="s">
        <v>795</v>
      </c>
      <c r="B337" s="34" t="s">
        <v>796</v>
      </c>
      <c r="C337" s="10" t="s">
        <v>774</v>
      </c>
      <c r="D337" s="64" t="s">
        <v>63</v>
      </c>
      <c r="E337" s="65" t="s">
        <v>130</v>
      </c>
      <c r="F337" s="65" t="s">
        <v>133</v>
      </c>
      <c r="G337" s="66" t="s">
        <v>50</v>
      </c>
      <c r="H337" s="66" t="s">
        <v>41</v>
      </c>
      <c r="I337" s="10" t="s">
        <v>27</v>
      </c>
      <c r="J337" s="4">
        <v>3458452196</v>
      </c>
      <c r="K337" s="9">
        <v>8.0000000000000002E-3</v>
      </c>
      <c r="L337" s="9">
        <v>0</v>
      </c>
      <c r="M337" s="9"/>
      <c r="N337" s="9">
        <v>1E-3</v>
      </c>
      <c r="O337" s="9">
        <v>1.325E-2</v>
      </c>
      <c r="P337" s="9">
        <v>2.2249999999999999E-2</v>
      </c>
      <c r="Q337" s="56">
        <v>100800906</v>
      </c>
      <c r="R337" s="56">
        <v>35222217</v>
      </c>
      <c r="S337" s="4"/>
      <c r="T337" s="4">
        <v>57159087</v>
      </c>
      <c r="U337" s="4">
        <v>2935186</v>
      </c>
      <c r="V337" s="5">
        <v>2662650</v>
      </c>
      <c r="W337" s="5">
        <v>79558</v>
      </c>
      <c r="X337" s="4">
        <v>0</v>
      </c>
      <c r="Y337" s="10">
        <v>0</v>
      </c>
      <c r="Z337" s="9">
        <v>1.7000000000000001E-2</v>
      </c>
      <c r="AA337" s="44">
        <f t="shared" si="72"/>
        <v>97979140</v>
      </c>
      <c r="AB337" s="45">
        <f t="shared" si="73"/>
        <v>0.35948689690479013</v>
      </c>
      <c r="AC337" s="45">
        <f t="shared" si="74"/>
        <v>2.9957254166550144E-2</v>
      </c>
      <c r="AD337" s="45">
        <f t="shared" si="75"/>
        <v>1.0184387409124102E-2</v>
      </c>
      <c r="AE337" s="45">
        <f t="shared" si="76"/>
        <v>8.4869931219370249E-4</v>
      </c>
      <c r="AF337" s="46">
        <f t="shared" si="77"/>
        <v>4.5330343878490317E-2</v>
      </c>
    </row>
    <row r="338" spans="1:32" ht="13.5" customHeight="1" x14ac:dyDescent="0.25">
      <c r="A338" s="10" t="s">
        <v>797</v>
      </c>
      <c r="B338" s="34" t="s">
        <v>798</v>
      </c>
      <c r="C338" s="10" t="s">
        <v>774</v>
      </c>
      <c r="D338" s="64" t="s">
        <v>63</v>
      </c>
      <c r="E338" s="65" t="s">
        <v>130</v>
      </c>
      <c r="F338" s="65" t="s">
        <v>1309</v>
      </c>
      <c r="G338" s="66" t="s">
        <v>25</v>
      </c>
      <c r="H338" s="65" t="s">
        <v>26</v>
      </c>
      <c r="I338" s="10" t="s">
        <v>27</v>
      </c>
      <c r="J338" s="4">
        <v>40250818495</v>
      </c>
      <c r="K338" s="9">
        <v>5.4999999999999997E-3</v>
      </c>
      <c r="L338" s="9">
        <v>0</v>
      </c>
      <c r="M338" s="9"/>
      <c r="N338" s="9">
        <v>1E-3</v>
      </c>
      <c r="O338" s="9">
        <v>1.025E-2</v>
      </c>
      <c r="P338" s="9">
        <v>1.6750000000000001E-2</v>
      </c>
      <c r="Q338" s="56">
        <v>606482245</v>
      </c>
      <c r="R338" s="56">
        <v>222001424</v>
      </c>
      <c r="S338" s="4"/>
      <c r="T338" s="4">
        <v>323937680</v>
      </c>
      <c r="U338" s="4">
        <v>32291117</v>
      </c>
      <c r="V338" s="5">
        <v>13953460</v>
      </c>
      <c r="W338" s="5">
        <v>172552</v>
      </c>
      <c r="X338" s="4">
        <v>0</v>
      </c>
      <c r="Y338" s="10">
        <v>0</v>
      </c>
      <c r="Z338" s="9">
        <v>0</v>
      </c>
      <c r="AA338" s="44">
        <f t="shared" si="72"/>
        <v>592183681</v>
      </c>
      <c r="AB338" s="45">
        <f t="shared" si="73"/>
        <v>0.37488608876407048</v>
      </c>
      <c r="AC338" s="45">
        <f t="shared" si="74"/>
        <v>5.4528886958639444E-2</v>
      </c>
      <c r="AD338" s="45">
        <f t="shared" si="75"/>
        <v>5.5154511709513999E-3</v>
      </c>
      <c r="AE338" s="45">
        <f t="shared" si="76"/>
        <v>8.0224746247113557E-4</v>
      </c>
      <c r="AF338" s="46">
        <f t="shared" si="77"/>
        <v>1.4712338857744265E-2</v>
      </c>
    </row>
    <row r="339" spans="1:32" ht="13.5" customHeight="1" x14ac:dyDescent="0.25">
      <c r="A339" s="10" t="s">
        <v>799</v>
      </c>
      <c r="B339" s="34" t="s">
        <v>800</v>
      </c>
      <c r="C339" s="10" t="s">
        <v>774</v>
      </c>
      <c r="D339" s="64" t="s">
        <v>63</v>
      </c>
      <c r="E339" s="65" t="s">
        <v>130</v>
      </c>
      <c r="F339" s="65" t="s">
        <v>1309</v>
      </c>
      <c r="G339" s="66" t="s">
        <v>50</v>
      </c>
      <c r="H339" s="66" t="s">
        <v>41</v>
      </c>
      <c r="I339" s="10" t="s">
        <v>27</v>
      </c>
      <c r="J339" s="4">
        <v>405365779</v>
      </c>
      <c r="K339" s="9">
        <v>8.0000000000000002E-3</v>
      </c>
      <c r="L339" s="9">
        <v>0</v>
      </c>
      <c r="M339" s="9"/>
      <c r="N339" s="9">
        <v>1E-3</v>
      </c>
      <c r="O339" s="9">
        <v>1.325E-2</v>
      </c>
      <c r="P339" s="9">
        <v>2.2249999999999999E-2</v>
      </c>
      <c r="Q339" s="56">
        <v>11469404</v>
      </c>
      <c r="R339" s="56">
        <v>2262924</v>
      </c>
      <c r="S339" s="4"/>
      <c r="T339" s="4">
        <v>4012068</v>
      </c>
      <c r="U339" s="4">
        <v>348138</v>
      </c>
      <c r="V339" s="5">
        <v>2296110</v>
      </c>
      <c r="W339" s="5">
        <v>127027</v>
      </c>
      <c r="X339" s="4">
        <v>0</v>
      </c>
      <c r="Y339" s="10">
        <v>0</v>
      </c>
      <c r="Z339" s="9">
        <v>0</v>
      </c>
      <c r="AA339" s="44">
        <f t="shared" si="72"/>
        <v>8919240</v>
      </c>
      <c r="AB339" s="45">
        <f t="shared" si="73"/>
        <v>0.25371264816284794</v>
      </c>
      <c r="AC339" s="45">
        <f t="shared" si="74"/>
        <v>3.9032249384476705E-2</v>
      </c>
      <c r="AD339" s="45">
        <f t="shared" si="75"/>
        <v>5.582424854861762E-3</v>
      </c>
      <c r="AE339" s="45">
        <f t="shared" si="76"/>
        <v>8.5882434590019998E-4</v>
      </c>
      <c r="AF339" s="46">
        <f t="shared" si="77"/>
        <v>2.2002942680566039E-2</v>
      </c>
    </row>
    <row r="340" spans="1:32" ht="13.5" customHeight="1" x14ac:dyDescent="0.25">
      <c r="A340" s="10" t="s">
        <v>801</v>
      </c>
      <c r="B340" s="34" t="s">
        <v>802</v>
      </c>
      <c r="C340" s="10" t="s">
        <v>774</v>
      </c>
      <c r="D340" s="64" t="s">
        <v>63</v>
      </c>
      <c r="E340" s="65" t="s">
        <v>130</v>
      </c>
      <c r="F340" s="65" t="s">
        <v>1309</v>
      </c>
      <c r="G340" s="1" t="s">
        <v>205</v>
      </c>
      <c r="H340" s="65" t="s">
        <v>26</v>
      </c>
      <c r="I340" s="10" t="s">
        <v>27</v>
      </c>
      <c r="J340" s="4">
        <v>5373305248</v>
      </c>
      <c r="K340" s="9">
        <v>0.05</v>
      </c>
      <c r="L340" s="9">
        <v>0</v>
      </c>
      <c r="M340" s="9"/>
      <c r="N340" s="9">
        <v>1E-3</v>
      </c>
      <c r="O340" s="9">
        <v>6.7250000000000004E-2</v>
      </c>
      <c r="P340" s="9">
        <v>0.11825000000000001</v>
      </c>
      <c r="Q340" s="56">
        <v>32691043.700000003</v>
      </c>
      <c r="R340" s="56">
        <v>10542532</v>
      </c>
      <c r="S340" s="4"/>
      <c r="T340" s="4">
        <v>15974393</v>
      </c>
      <c r="U340" s="4">
        <v>4183905</v>
      </c>
      <c r="V340" s="5">
        <v>994606.85</v>
      </c>
      <c r="W340" s="5">
        <v>500</v>
      </c>
      <c r="X340" s="4">
        <v>0</v>
      </c>
      <c r="Y340" s="10">
        <v>0</v>
      </c>
      <c r="Z340" s="9">
        <v>0</v>
      </c>
      <c r="AA340" s="44">
        <f t="shared" si="72"/>
        <v>31695436.850000001</v>
      </c>
      <c r="AB340" s="45">
        <f t="shared" si="73"/>
        <v>0.33261986732957743</v>
      </c>
      <c r="AC340" s="45">
        <f t="shared" si="74"/>
        <v>0.13200338647485782</v>
      </c>
      <c r="AD340" s="45">
        <f t="shared" si="75"/>
        <v>1.9620199325031907E-3</v>
      </c>
      <c r="AE340" s="45">
        <f t="shared" si="76"/>
        <v>7.7864643955548459E-4</v>
      </c>
      <c r="AF340" s="46">
        <f t="shared" si="77"/>
        <v>5.8986853318629857E-3</v>
      </c>
    </row>
    <row r="341" spans="1:32" ht="13.5" customHeight="1" x14ac:dyDescent="0.25">
      <c r="A341" s="10" t="s">
        <v>803</v>
      </c>
      <c r="B341" s="34" t="s">
        <v>804</v>
      </c>
      <c r="C341" s="10" t="s">
        <v>774</v>
      </c>
      <c r="D341" s="64" t="s">
        <v>63</v>
      </c>
      <c r="E341" s="65" t="s">
        <v>130</v>
      </c>
      <c r="F341" s="65" t="s">
        <v>133</v>
      </c>
      <c r="G341" s="37" t="s">
        <v>64</v>
      </c>
      <c r="H341" s="66" t="s">
        <v>41</v>
      </c>
      <c r="I341" s="10" t="s">
        <v>27</v>
      </c>
      <c r="J341" s="4">
        <v>39232596278</v>
      </c>
      <c r="K341" s="9">
        <v>1.2999999999999999E-2</v>
      </c>
      <c r="L341" s="9">
        <v>0</v>
      </c>
      <c r="M341" s="9"/>
      <c r="N341" s="9">
        <v>1E-3</v>
      </c>
      <c r="O341" s="9">
        <v>2.9749999999999999E-2</v>
      </c>
      <c r="P341" s="9">
        <v>4.3749999999999997E-2</v>
      </c>
      <c r="Q341" s="56">
        <v>1023444098</v>
      </c>
      <c r="R341" s="56">
        <v>386692689</v>
      </c>
      <c r="S341" s="4"/>
      <c r="T341" s="4">
        <v>583508606</v>
      </c>
      <c r="U341" s="4">
        <v>24422701</v>
      </c>
      <c r="V341" s="5">
        <v>10666000</v>
      </c>
      <c r="W341" s="5">
        <v>3744051</v>
      </c>
      <c r="X341" s="4">
        <v>0</v>
      </c>
      <c r="Y341" s="10">
        <v>0</v>
      </c>
      <c r="Z341" s="9">
        <v>1.1999999999999999E-3</v>
      </c>
      <c r="AA341" s="44">
        <f t="shared" si="72"/>
        <v>1005289996</v>
      </c>
      <c r="AB341" s="45">
        <f t="shared" si="73"/>
        <v>0.38465785050943646</v>
      </c>
      <c r="AC341" s="45">
        <f t="shared" si="74"/>
        <v>2.4294184859271196E-2</v>
      </c>
      <c r="AD341" s="45">
        <f t="shared" si="75"/>
        <v>9.8564134338680279E-3</v>
      </c>
      <c r="AE341" s="45">
        <f t="shared" si="76"/>
        <v>6.2251044582780344E-4</v>
      </c>
      <c r="AF341" s="46">
        <f t="shared" si="77"/>
        <v>2.6823845765306248E-2</v>
      </c>
    </row>
    <row r="342" spans="1:32" ht="13.5" customHeight="1" x14ac:dyDescent="0.25">
      <c r="A342" s="10" t="s">
        <v>805</v>
      </c>
      <c r="B342" s="34" t="s">
        <v>806</v>
      </c>
      <c r="C342" s="10" t="s">
        <v>774</v>
      </c>
      <c r="D342" s="64" t="s">
        <v>63</v>
      </c>
      <c r="E342" s="65" t="s">
        <v>130</v>
      </c>
      <c r="F342" s="65" t="s">
        <v>133</v>
      </c>
      <c r="G342" s="37" t="s">
        <v>64</v>
      </c>
      <c r="H342" s="66" t="s">
        <v>41</v>
      </c>
      <c r="I342" s="10" t="s">
        <v>27</v>
      </c>
      <c r="J342" s="4">
        <v>44800335727</v>
      </c>
      <c r="K342" s="9">
        <v>1.2999999999999999E-2</v>
      </c>
      <c r="L342" s="9">
        <v>0</v>
      </c>
      <c r="M342" s="9"/>
      <c r="N342" s="9">
        <v>1E-3</v>
      </c>
      <c r="O342" s="9">
        <v>2.9749999999999999E-2</v>
      </c>
      <c r="P342" s="9">
        <v>4.3749999999999997E-2</v>
      </c>
      <c r="Q342" s="56">
        <v>1155578152</v>
      </c>
      <c r="R342" s="56">
        <v>441587595</v>
      </c>
      <c r="S342" s="4"/>
      <c r="T342" s="4">
        <v>666596366</v>
      </c>
      <c r="U342" s="4">
        <v>20658319</v>
      </c>
      <c r="V342" s="5">
        <v>9836000</v>
      </c>
      <c r="W342" s="5">
        <v>3531936</v>
      </c>
      <c r="X342" s="4">
        <v>0</v>
      </c>
      <c r="Y342" s="10">
        <v>0</v>
      </c>
      <c r="Z342" s="9">
        <v>1.2999999999999999E-3</v>
      </c>
      <c r="AA342" s="44">
        <f t="shared" si="72"/>
        <v>1138678280</v>
      </c>
      <c r="AB342" s="45">
        <f t="shared" si="73"/>
        <v>0.38780716446088703</v>
      </c>
      <c r="AC342" s="45">
        <f t="shared" si="74"/>
        <v>1.8142366779842326E-2</v>
      </c>
      <c r="AD342" s="45">
        <f t="shared" si="75"/>
        <v>9.8567920939455506E-3</v>
      </c>
      <c r="AE342" s="45">
        <f t="shared" si="76"/>
        <v>4.6111973637621127E-4</v>
      </c>
      <c r="AF342" s="46">
        <f t="shared" si="77"/>
        <v>2.6716735422224708E-2</v>
      </c>
    </row>
    <row r="343" spans="1:32" ht="13.5" customHeight="1" x14ac:dyDescent="0.25">
      <c r="A343" s="10" t="s">
        <v>807</v>
      </c>
      <c r="B343" s="34" t="s">
        <v>808</v>
      </c>
      <c r="C343" s="10" t="s">
        <v>774</v>
      </c>
      <c r="D343" s="64" t="s">
        <v>63</v>
      </c>
      <c r="E343" s="65" t="s">
        <v>130</v>
      </c>
      <c r="F343" s="65" t="s">
        <v>133</v>
      </c>
      <c r="G343" s="37" t="s">
        <v>64</v>
      </c>
      <c r="H343" s="66" t="s">
        <v>41</v>
      </c>
      <c r="I343" s="10" t="s">
        <v>27</v>
      </c>
      <c r="J343" s="4">
        <v>17671843758</v>
      </c>
      <c r="K343" s="9">
        <v>1.2999999999999999E-2</v>
      </c>
      <c r="L343" s="9">
        <v>0</v>
      </c>
      <c r="M343" s="9"/>
      <c r="N343" s="9">
        <v>1E-3</v>
      </c>
      <c r="O343" s="9">
        <v>2.9749999999999999E-2</v>
      </c>
      <c r="P343" s="9">
        <v>4.3749999999999997E-2</v>
      </c>
      <c r="Q343" s="56">
        <v>462723274</v>
      </c>
      <c r="R343" s="56">
        <v>174148802</v>
      </c>
      <c r="S343" s="4"/>
      <c r="T343" s="4">
        <v>262669165</v>
      </c>
      <c r="U343" s="4">
        <v>10998855</v>
      </c>
      <c r="V343" s="5">
        <v>4567000</v>
      </c>
      <c r="W343" s="5">
        <v>2886226</v>
      </c>
      <c r="X343" s="4">
        <v>0</v>
      </c>
      <c r="Y343" s="10">
        <v>0</v>
      </c>
      <c r="Z343" s="9">
        <v>1.1000000000000001E-3</v>
      </c>
      <c r="AA343" s="44">
        <f t="shared" si="72"/>
        <v>452383822</v>
      </c>
      <c r="AB343" s="45">
        <f t="shared" si="73"/>
        <v>0.38495806775336011</v>
      </c>
      <c r="AC343" s="45">
        <f t="shared" si="74"/>
        <v>2.4313104194075268E-2</v>
      </c>
      <c r="AD343" s="45">
        <f t="shared" si="75"/>
        <v>9.8545915403514851E-3</v>
      </c>
      <c r="AE343" s="45">
        <f t="shared" si="76"/>
        <v>6.2239430987617492E-4</v>
      </c>
      <c r="AF343" s="46">
        <f t="shared" si="77"/>
        <v>2.6699129790586053E-2</v>
      </c>
    </row>
    <row r="344" spans="1:32" ht="13.5" customHeight="1" x14ac:dyDescent="0.25">
      <c r="A344" s="10" t="s">
        <v>809</v>
      </c>
      <c r="B344" s="34" t="s">
        <v>810</v>
      </c>
      <c r="C344" s="10" t="s">
        <v>774</v>
      </c>
      <c r="D344" s="64" t="s">
        <v>63</v>
      </c>
      <c r="E344" s="65" t="s">
        <v>130</v>
      </c>
      <c r="F344" s="65" t="s">
        <v>1366</v>
      </c>
      <c r="G344" s="65" t="s">
        <v>50</v>
      </c>
      <c r="H344" s="65" t="s">
        <v>26</v>
      </c>
      <c r="I344" s="10" t="s">
        <v>27</v>
      </c>
      <c r="J344" s="4">
        <v>4791217516</v>
      </c>
      <c r="K344" s="9">
        <v>8.0000000000000002E-3</v>
      </c>
      <c r="L344" s="9">
        <v>0</v>
      </c>
      <c r="M344" s="9"/>
      <c r="N344" s="9">
        <v>1E-3</v>
      </c>
      <c r="O344" s="9">
        <v>1.325E-2</v>
      </c>
      <c r="P344" s="9">
        <v>2.2249999999999999E-2</v>
      </c>
      <c r="Q344" s="56">
        <v>99301712</v>
      </c>
      <c r="R344" s="56">
        <v>33139327</v>
      </c>
      <c r="S344" s="4"/>
      <c r="T344" s="4">
        <v>54818063</v>
      </c>
      <c r="U344" s="4">
        <v>3898760</v>
      </c>
      <c r="V344" s="5">
        <v>3717110</v>
      </c>
      <c r="W344" s="5">
        <v>5671</v>
      </c>
      <c r="X344" s="4">
        <v>0</v>
      </c>
      <c r="Y344" s="10">
        <v>0</v>
      </c>
      <c r="Z344" s="9">
        <v>0</v>
      </c>
      <c r="AA344" s="44">
        <f t="shared" si="72"/>
        <v>95573260</v>
      </c>
      <c r="AB344" s="45">
        <f t="shared" si="73"/>
        <v>0.34674266630645434</v>
      </c>
      <c r="AC344" s="45">
        <f t="shared" si="74"/>
        <v>4.0793418577539368E-2</v>
      </c>
      <c r="AD344" s="45">
        <f t="shared" si="75"/>
        <v>6.9166818015114302E-3</v>
      </c>
      <c r="AE344" s="45">
        <f t="shared" si="76"/>
        <v>8.1373053654531678E-4</v>
      </c>
      <c r="AF344" s="46">
        <f t="shared" si="77"/>
        <v>1.9947593629560442E-2</v>
      </c>
    </row>
    <row r="345" spans="1:32" ht="13.5" customHeight="1" x14ac:dyDescent="0.25">
      <c r="A345" s="10" t="s">
        <v>811</v>
      </c>
      <c r="B345" s="34" t="s">
        <v>812</v>
      </c>
      <c r="C345" s="10" t="s">
        <v>774</v>
      </c>
      <c r="D345" s="64" t="s">
        <v>63</v>
      </c>
      <c r="E345" s="65" t="s">
        <v>130</v>
      </c>
      <c r="F345" s="65" t="s">
        <v>133</v>
      </c>
      <c r="G345" s="66" t="s">
        <v>813</v>
      </c>
      <c r="H345" s="66" t="s">
        <v>41</v>
      </c>
      <c r="I345" s="10" t="s">
        <v>27</v>
      </c>
      <c r="J345" s="4">
        <v>3589626298</v>
      </c>
      <c r="K345" s="9">
        <v>8.0000000000000002E-3</v>
      </c>
      <c r="L345" s="9">
        <v>0</v>
      </c>
      <c r="M345" s="9"/>
      <c r="N345" s="9">
        <v>1E-3</v>
      </c>
      <c r="O345" s="9">
        <v>1.325E-2</v>
      </c>
      <c r="P345" s="9">
        <v>2.2249999999999999E-2</v>
      </c>
      <c r="Q345" s="56">
        <v>71222635.507645592</v>
      </c>
      <c r="R345" s="56">
        <v>24386009.465671979</v>
      </c>
      <c r="S345" s="4"/>
      <c r="T345" s="4">
        <v>40008535</v>
      </c>
      <c r="U345" s="4">
        <v>2868937.6234785309</v>
      </c>
      <c r="V345" s="5">
        <v>1901989.7092475411</v>
      </c>
      <c r="W345" s="5">
        <v>77587</v>
      </c>
      <c r="X345" s="4">
        <v>0</v>
      </c>
      <c r="Y345" s="10">
        <v>0</v>
      </c>
      <c r="Z345" s="9">
        <v>2.7000000000000001E-3</v>
      </c>
      <c r="AA345" s="44">
        <f t="shared" si="72"/>
        <v>69165471.798398048</v>
      </c>
      <c r="AB345" s="45">
        <f t="shared" si="73"/>
        <v>0.3525749023552065</v>
      </c>
      <c r="AC345" s="45">
        <f t="shared" si="74"/>
        <v>4.1479332806994298E-2</v>
      </c>
      <c r="AD345" s="45">
        <f t="shared" si="75"/>
        <v>6.7934674646380078E-3</v>
      </c>
      <c r="AE345" s="45">
        <f t="shared" si="76"/>
        <v>7.9923016640394884E-4</v>
      </c>
      <c r="AF345" s="46">
        <f t="shared" si="77"/>
        <v>2.1968153856833053E-2</v>
      </c>
    </row>
    <row r="346" spans="1:32" ht="13.5" customHeight="1" x14ac:dyDescent="0.25">
      <c r="A346" s="10" t="s">
        <v>814</v>
      </c>
      <c r="B346" s="34" t="s">
        <v>815</v>
      </c>
      <c r="C346" s="10" t="s">
        <v>774</v>
      </c>
      <c r="D346" s="64" t="s">
        <v>63</v>
      </c>
      <c r="E346" s="65" t="s">
        <v>130</v>
      </c>
      <c r="F346" s="65" t="s">
        <v>133</v>
      </c>
      <c r="G346" s="66" t="s">
        <v>813</v>
      </c>
      <c r="H346" s="66" t="s">
        <v>41</v>
      </c>
      <c r="I346" s="10" t="s">
        <v>135</v>
      </c>
      <c r="J346" s="4">
        <v>844680800</v>
      </c>
      <c r="K346" s="9">
        <v>8.0000000000000002E-3</v>
      </c>
      <c r="L346" s="9">
        <v>0</v>
      </c>
      <c r="M346" s="9"/>
      <c r="N346" s="9">
        <v>1E-3</v>
      </c>
      <c r="O346" s="9">
        <v>1.325E-2</v>
      </c>
      <c r="P346" s="9">
        <v>2.2249999999999999E-2</v>
      </c>
      <c r="Q346" s="56">
        <v>16641412.492354408</v>
      </c>
      <c r="R346" s="56">
        <v>5738311.5343280202</v>
      </c>
      <c r="S346" s="4"/>
      <c r="T346" s="4">
        <v>9296372</v>
      </c>
      <c r="U346" s="4">
        <v>675094.37652146921</v>
      </c>
      <c r="V346" s="5">
        <v>447560.29075245885</v>
      </c>
      <c r="W346" s="5">
        <v>18257</v>
      </c>
      <c r="X346" s="4">
        <v>0</v>
      </c>
      <c r="Y346" s="10">
        <v>0</v>
      </c>
      <c r="Z346" s="9">
        <v>2.7000000000000001E-3</v>
      </c>
      <c r="AA346" s="44">
        <f t="shared" si="72"/>
        <v>16157338.20160195</v>
      </c>
      <c r="AB346" s="45">
        <f t="shared" si="73"/>
        <v>0.35515203449532823</v>
      </c>
      <c r="AC346" s="45">
        <f t="shared" si="74"/>
        <v>4.1782524330309288E-2</v>
      </c>
      <c r="AD346" s="45">
        <f t="shared" si="75"/>
        <v>6.7934674664417855E-3</v>
      </c>
      <c r="AE346" s="45">
        <f t="shared" si="76"/>
        <v>7.9923016661615745E-4</v>
      </c>
      <c r="AF346" s="46">
        <f t="shared" si="77"/>
        <v>2.1828336054994919E-2</v>
      </c>
    </row>
    <row r="347" spans="1:32" ht="13.5" customHeight="1" x14ac:dyDescent="0.25">
      <c r="A347" s="10" t="s">
        <v>816</v>
      </c>
      <c r="B347" s="34" t="s">
        <v>817</v>
      </c>
      <c r="C347" s="10" t="s">
        <v>774</v>
      </c>
      <c r="D347" s="64" t="s">
        <v>63</v>
      </c>
      <c r="E347" s="65" t="s">
        <v>130</v>
      </c>
      <c r="F347" s="65" t="s">
        <v>133</v>
      </c>
      <c r="G347" s="66" t="s">
        <v>50</v>
      </c>
      <c r="H347" s="66" t="s">
        <v>41</v>
      </c>
      <c r="I347" s="10" t="s">
        <v>27</v>
      </c>
      <c r="J347" s="4">
        <v>767535394</v>
      </c>
      <c r="K347" s="9">
        <v>8.0000000000000002E-3</v>
      </c>
      <c r="L347" s="9">
        <v>0</v>
      </c>
      <c r="M347" s="9"/>
      <c r="N347" s="9">
        <v>1E-3</v>
      </c>
      <c r="O347" s="9">
        <v>1.325E-2</v>
      </c>
      <c r="P347" s="9">
        <v>2.2249999999999999E-2</v>
      </c>
      <c r="Q347" s="56">
        <v>21998994</v>
      </c>
      <c r="R347" s="56">
        <v>7854718</v>
      </c>
      <c r="S347" s="4"/>
      <c r="T347" s="4">
        <v>9924330</v>
      </c>
      <c r="U347" s="4">
        <v>654564</v>
      </c>
      <c r="V347" s="5">
        <v>1772650</v>
      </c>
      <c r="W347" s="5">
        <v>10041</v>
      </c>
      <c r="X347" s="4">
        <v>0</v>
      </c>
      <c r="Y347" s="10">
        <v>0</v>
      </c>
      <c r="Z347" s="9">
        <v>1.6400000000000001E-2</v>
      </c>
      <c r="AA347" s="44">
        <f t="shared" si="72"/>
        <v>20206262</v>
      </c>
      <c r="AB347" s="45">
        <f t="shared" si="73"/>
        <v>0.3887269203972511</v>
      </c>
      <c r="AC347" s="45">
        <f t="shared" si="74"/>
        <v>3.2394116239807244E-2</v>
      </c>
      <c r="AD347" s="45">
        <f t="shared" si="75"/>
        <v>1.0233688324215574E-2</v>
      </c>
      <c r="AE347" s="45">
        <f t="shared" si="76"/>
        <v>8.5281278898260158E-4</v>
      </c>
      <c r="AF347" s="46">
        <f t="shared" si="77"/>
        <v>4.2726163142386628E-2</v>
      </c>
    </row>
    <row r="348" spans="1:32" ht="13.5" customHeight="1" x14ac:dyDescent="0.25">
      <c r="A348" s="10" t="s">
        <v>818</v>
      </c>
      <c r="B348" s="34" t="s">
        <v>819</v>
      </c>
      <c r="C348" s="10" t="s">
        <v>774</v>
      </c>
      <c r="D348" s="64" t="s">
        <v>63</v>
      </c>
      <c r="E348" s="65" t="s">
        <v>130</v>
      </c>
      <c r="F348" s="65" t="s">
        <v>133</v>
      </c>
      <c r="G348" s="65" t="s">
        <v>33</v>
      </c>
      <c r="H348" s="66" t="s">
        <v>41</v>
      </c>
      <c r="I348" s="10" t="s">
        <v>27</v>
      </c>
      <c r="J348" s="4">
        <v>13474998809</v>
      </c>
      <c r="K348" s="9">
        <v>1.2999999999999999E-2</v>
      </c>
      <c r="L348" s="9">
        <v>0</v>
      </c>
      <c r="M348" s="9"/>
      <c r="N348" s="9">
        <v>1E-3</v>
      </c>
      <c r="O348" s="9">
        <v>2.9749999999999999E-2</v>
      </c>
      <c r="P348" s="9">
        <v>4.3749999999999997E-2</v>
      </c>
      <c r="Q348" s="56">
        <v>330201933</v>
      </c>
      <c r="R348" s="56">
        <v>126167359</v>
      </c>
      <c r="S348" s="4"/>
      <c r="T348" s="4">
        <v>191455858</v>
      </c>
      <c r="U348" s="4">
        <v>4729426</v>
      </c>
      <c r="V348" s="5">
        <v>3041000</v>
      </c>
      <c r="W348" s="5">
        <v>883645</v>
      </c>
      <c r="X348" s="4">
        <v>0</v>
      </c>
      <c r="Y348" s="10">
        <v>0</v>
      </c>
      <c r="Z348" s="9">
        <v>2.3999999999999998E-3</v>
      </c>
      <c r="AA348" s="44">
        <f t="shared" si="72"/>
        <v>325393643</v>
      </c>
      <c r="AB348" s="45">
        <f t="shared" si="73"/>
        <v>0.3877376270685165</v>
      </c>
      <c r="AC348" s="45">
        <f t="shared" si="74"/>
        <v>1.4534475708857041E-2</v>
      </c>
      <c r="AD348" s="45">
        <f t="shared" si="75"/>
        <v>9.3630701411069779E-3</v>
      </c>
      <c r="AE348" s="45">
        <f t="shared" si="76"/>
        <v>3.5097784178216029E-4</v>
      </c>
      <c r="AF348" s="46">
        <f t="shared" si="77"/>
        <v>2.6547953377381257E-2</v>
      </c>
    </row>
    <row r="349" spans="1:32" ht="13.5" customHeight="1" x14ac:dyDescent="0.25">
      <c r="A349" s="10" t="s">
        <v>820</v>
      </c>
      <c r="B349" s="34" t="s">
        <v>821</v>
      </c>
      <c r="C349" s="10" t="s">
        <v>774</v>
      </c>
      <c r="D349" s="64" t="s">
        <v>63</v>
      </c>
      <c r="E349" s="65" t="s">
        <v>130</v>
      </c>
      <c r="F349" s="65" t="s">
        <v>1309</v>
      </c>
      <c r="G349" s="65" t="s">
        <v>33</v>
      </c>
      <c r="H349" s="65" t="s">
        <v>26</v>
      </c>
      <c r="I349" s="10" t="s">
        <v>27</v>
      </c>
      <c r="J349" s="4">
        <v>46305214080</v>
      </c>
      <c r="K349" s="9">
        <v>5.4999999999999997E-3</v>
      </c>
      <c r="L349" s="9">
        <v>0</v>
      </c>
      <c r="M349" s="9"/>
      <c r="N349" s="9">
        <v>1E-3</v>
      </c>
      <c r="O349" s="9">
        <v>0.02</v>
      </c>
      <c r="P349" s="9">
        <v>2.6499999999999999E-2</v>
      </c>
      <c r="Q349" s="56">
        <v>644415201.873487</v>
      </c>
      <c r="R349" s="56">
        <v>229878537</v>
      </c>
      <c r="S349" s="4"/>
      <c r="T349" s="4">
        <v>342158106</v>
      </c>
      <c r="U349" s="4">
        <v>37531193</v>
      </c>
      <c r="V349" s="5">
        <v>17326809.936743505</v>
      </c>
      <c r="W349" s="5">
        <v>96873</v>
      </c>
      <c r="X349" s="4">
        <v>0</v>
      </c>
      <c r="Y349" s="10">
        <v>0</v>
      </c>
      <c r="Z349" s="9">
        <v>0</v>
      </c>
      <c r="AA349" s="44">
        <f t="shared" si="72"/>
        <v>626894645.9367435</v>
      </c>
      <c r="AB349" s="45">
        <f t="shared" si="73"/>
        <v>0.36669405057129134</v>
      </c>
      <c r="AC349" s="45">
        <f t="shared" si="74"/>
        <v>5.9868421661057013E-2</v>
      </c>
      <c r="AD349" s="45">
        <f t="shared" si="75"/>
        <v>4.9644201321010287E-3</v>
      </c>
      <c r="AE349" s="45">
        <f t="shared" si="76"/>
        <v>8.105176435456834E-4</v>
      </c>
      <c r="AF349" s="46">
        <f t="shared" si="77"/>
        <v>1.3538316545814433E-2</v>
      </c>
    </row>
    <row r="350" spans="1:32" ht="13.5" customHeight="1" x14ac:dyDescent="0.25">
      <c r="A350" s="10" t="s">
        <v>822</v>
      </c>
      <c r="B350" s="34" t="s">
        <v>823</v>
      </c>
      <c r="C350" s="10" t="s">
        <v>774</v>
      </c>
      <c r="D350" s="64" t="s">
        <v>63</v>
      </c>
      <c r="E350" s="65" t="s">
        <v>130</v>
      </c>
      <c r="F350" s="65" t="s">
        <v>1309</v>
      </c>
      <c r="G350" s="11" t="s">
        <v>77</v>
      </c>
      <c r="H350" s="66" t="s">
        <v>26</v>
      </c>
      <c r="I350" s="10" t="s">
        <v>27</v>
      </c>
      <c r="J350" s="4">
        <v>3778636726</v>
      </c>
      <c r="K350" s="9">
        <v>1.2999999999999999E-2</v>
      </c>
      <c r="L350" s="9" t="s">
        <v>824</v>
      </c>
      <c r="M350" s="9" t="s">
        <v>68</v>
      </c>
      <c r="N350" s="9">
        <v>1E-3</v>
      </c>
      <c r="O350" s="9">
        <v>3.1E-2</v>
      </c>
      <c r="P350" s="9">
        <v>4.4999999999999998E-2</v>
      </c>
      <c r="Q350" s="56">
        <v>103200748</v>
      </c>
      <c r="R350" s="56">
        <v>37560920</v>
      </c>
      <c r="S350" s="4"/>
      <c r="T350" s="4">
        <v>56180842</v>
      </c>
      <c r="U350" s="4">
        <v>3097800</v>
      </c>
      <c r="V350" s="5">
        <v>2914100</v>
      </c>
      <c r="W350" s="5">
        <v>266493</v>
      </c>
      <c r="X350" s="4">
        <v>0</v>
      </c>
      <c r="Y350" s="10">
        <v>0</v>
      </c>
      <c r="Z350" s="9">
        <v>5.9999999999999995E-4</v>
      </c>
      <c r="AA350" s="44">
        <f t="shared" si="72"/>
        <v>99753662</v>
      </c>
      <c r="AB350" s="45">
        <f t="shared" si="73"/>
        <v>0.3765367531068684</v>
      </c>
      <c r="AC350" s="45">
        <f t="shared" si="74"/>
        <v>3.1054499031825018E-2</v>
      </c>
      <c r="AD350" s="45">
        <f t="shared" si="75"/>
        <v>9.9403363497610805E-3</v>
      </c>
      <c r="AE350" s="45">
        <f t="shared" si="76"/>
        <v>8.1981948110668949E-4</v>
      </c>
      <c r="AF350" s="46">
        <f t="shared" si="77"/>
        <v>2.6999378726622794E-2</v>
      </c>
    </row>
    <row r="351" spans="1:32" ht="13.5" customHeight="1" x14ac:dyDescent="0.25">
      <c r="A351" s="10" t="s">
        <v>825</v>
      </c>
      <c r="B351" s="34" t="s">
        <v>826</v>
      </c>
      <c r="C351" s="10" t="s">
        <v>774</v>
      </c>
      <c r="D351" s="64" t="s">
        <v>63</v>
      </c>
      <c r="E351" s="65" t="s">
        <v>130</v>
      </c>
      <c r="F351" s="65" t="s">
        <v>1309</v>
      </c>
      <c r="G351" s="66" t="s">
        <v>827</v>
      </c>
      <c r="H351" s="66" t="s">
        <v>41</v>
      </c>
      <c r="I351" s="10" t="s">
        <v>135</v>
      </c>
      <c r="J351" s="4">
        <v>62367389</v>
      </c>
      <c r="K351" s="9">
        <v>5.4999999999999997E-3</v>
      </c>
      <c r="L351" s="9">
        <v>0</v>
      </c>
      <c r="M351" s="9"/>
      <c r="N351" s="9">
        <v>1E-3</v>
      </c>
      <c r="O351" s="9">
        <v>1.025E-2</v>
      </c>
      <c r="P351" s="9">
        <v>1.6750000000000001E-2</v>
      </c>
      <c r="Q351" s="56">
        <v>299075.61999999994</v>
      </c>
      <c r="R351" s="56">
        <v>95341.939999999988</v>
      </c>
      <c r="S351" s="4"/>
      <c r="T351" s="4">
        <v>151053.67000000001</v>
      </c>
      <c r="U351" s="4">
        <v>5017.95</v>
      </c>
      <c r="V351" s="5">
        <v>23498.03</v>
      </c>
      <c r="W351" s="5">
        <v>333</v>
      </c>
      <c r="X351" s="4">
        <v>0</v>
      </c>
      <c r="Y351" s="10">
        <v>0</v>
      </c>
      <c r="Z351" s="9">
        <v>0</v>
      </c>
      <c r="AA351" s="44">
        <f t="shared" si="72"/>
        <v>274911.58999999997</v>
      </c>
      <c r="AB351" s="45">
        <f t="shared" si="73"/>
        <v>0.34680945972485189</v>
      </c>
      <c r="AC351" s="45">
        <f t="shared" si="74"/>
        <v>1.8252959069495762E-2</v>
      </c>
      <c r="AD351" s="45">
        <f t="shared" si="75"/>
        <v>1.52871463001281E-3</v>
      </c>
      <c r="AE351" s="45">
        <f t="shared" si="76"/>
        <v>8.0457913670235572E-5</v>
      </c>
      <c r="AF351" s="46">
        <f t="shared" si="77"/>
        <v>4.4079380972642601E-3</v>
      </c>
    </row>
    <row r="352" spans="1:32" ht="13.5" customHeight="1" x14ac:dyDescent="0.25">
      <c r="A352" s="10" t="s">
        <v>828</v>
      </c>
      <c r="B352" s="34" t="s">
        <v>829</v>
      </c>
      <c r="C352" s="10" t="s">
        <v>774</v>
      </c>
      <c r="D352" s="64" t="s">
        <v>63</v>
      </c>
      <c r="E352" s="65" t="s">
        <v>130</v>
      </c>
      <c r="F352" s="65" t="s">
        <v>1309</v>
      </c>
      <c r="G352" s="66" t="s">
        <v>827</v>
      </c>
      <c r="H352" s="66" t="s">
        <v>41</v>
      </c>
      <c r="I352" s="10" t="s">
        <v>58</v>
      </c>
      <c r="J352" s="4">
        <v>108839305</v>
      </c>
      <c r="K352" s="9">
        <v>8.0000000000000002E-3</v>
      </c>
      <c r="L352" s="9">
        <v>0</v>
      </c>
      <c r="M352" s="9"/>
      <c r="N352" s="9">
        <v>1E-3</v>
      </c>
      <c r="O352" s="9">
        <v>1.325E-2</v>
      </c>
      <c r="P352" s="9">
        <v>2.2249999999999999E-2</v>
      </c>
      <c r="Q352" s="56">
        <v>217480.71183300001</v>
      </c>
      <c r="R352" s="56">
        <v>31700.799999999999</v>
      </c>
      <c r="S352" s="4"/>
      <c r="T352" s="4">
        <v>61618.991833</v>
      </c>
      <c r="U352" s="4">
        <v>55220.279999999992</v>
      </c>
      <c r="V352" s="5">
        <v>34036.320000000007</v>
      </c>
      <c r="W352" s="5">
        <v>434</v>
      </c>
      <c r="X352" s="4">
        <v>0</v>
      </c>
      <c r="Y352" s="10">
        <v>0</v>
      </c>
      <c r="Z352" s="9">
        <v>0</v>
      </c>
      <c r="AA352" s="44">
        <f t="shared" si="72"/>
        <v>182576.391833</v>
      </c>
      <c r="AB352" s="45">
        <f t="shared" si="73"/>
        <v>0.17363033457795718</v>
      </c>
      <c r="AC352" s="45">
        <f t="shared" si="74"/>
        <v>0.30245027544694381</v>
      </c>
      <c r="AD352" s="45">
        <f t="shared" si="75"/>
        <v>2.9126242583044792E-4</v>
      </c>
      <c r="AE352" s="45">
        <f t="shared" si="76"/>
        <v>5.0735605119859954E-4</v>
      </c>
      <c r="AF352" s="46">
        <f t="shared" si="77"/>
        <v>1.677485829526383E-3</v>
      </c>
    </row>
    <row r="353" spans="1:32" ht="13.5" customHeight="1" x14ac:dyDescent="0.25">
      <c r="A353" s="10" t="s">
        <v>830</v>
      </c>
      <c r="B353" s="34" t="s">
        <v>831</v>
      </c>
      <c r="C353" s="10" t="s">
        <v>774</v>
      </c>
      <c r="D353" s="64" t="s">
        <v>63</v>
      </c>
      <c r="E353" s="65" t="s">
        <v>130</v>
      </c>
      <c r="F353" s="65" t="s">
        <v>1309</v>
      </c>
      <c r="G353" s="66" t="s">
        <v>827</v>
      </c>
      <c r="H353" s="65" t="s">
        <v>26</v>
      </c>
      <c r="I353" s="10" t="s">
        <v>27</v>
      </c>
      <c r="J353" s="4">
        <v>66932167433</v>
      </c>
      <c r="K353" s="9">
        <v>5.4999999999999997E-3</v>
      </c>
      <c r="L353" s="9">
        <v>0</v>
      </c>
      <c r="M353" s="9"/>
      <c r="N353" s="9">
        <v>1E-3</v>
      </c>
      <c r="O353" s="9">
        <v>1.025E-2</v>
      </c>
      <c r="P353" s="9">
        <v>1.6750000000000001E-2</v>
      </c>
      <c r="Q353" s="56">
        <v>563267256.77545059</v>
      </c>
      <c r="R353" s="56">
        <v>183818229</v>
      </c>
      <c r="S353" s="4"/>
      <c r="T353" s="4">
        <v>286558935</v>
      </c>
      <c r="U353" s="4">
        <v>40771923</v>
      </c>
      <c r="V353" s="5">
        <v>26009629.887725275</v>
      </c>
      <c r="W353" s="5">
        <v>49455</v>
      </c>
      <c r="X353" s="4">
        <v>0</v>
      </c>
      <c r="Y353" s="10">
        <v>0</v>
      </c>
      <c r="Z353" s="9">
        <v>0</v>
      </c>
      <c r="AA353" s="44">
        <f t="shared" si="72"/>
        <v>537158716.88772523</v>
      </c>
      <c r="AB353" s="45">
        <f t="shared" si="73"/>
        <v>0.34220468405508714</v>
      </c>
      <c r="AC353" s="45">
        <f t="shared" si="74"/>
        <v>7.5902934678656594E-2</v>
      </c>
      <c r="AD353" s="45">
        <f t="shared" si="75"/>
        <v>2.746336119833629E-3</v>
      </c>
      <c r="AE353" s="45">
        <f t="shared" si="76"/>
        <v>6.0915288662679635E-4</v>
      </c>
      <c r="AF353" s="46">
        <f t="shared" si="77"/>
        <v>8.0254194281909122E-3</v>
      </c>
    </row>
    <row r="354" spans="1:32" ht="13.5" customHeight="1" x14ac:dyDescent="0.25">
      <c r="A354" s="10" t="s">
        <v>832</v>
      </c>
      <c r="B354" s="34" t="s">
        <v>833</v>
      </c>
      <c r="C354" s="10" t="s">
        <v>774</v>
      </c>
      <c r="D354" s="64" t="s">
        <v>63</v>
      </c>
      <c r="E354" s="65" t="s">
        <v>130</v>
      </c>
      <c r="F354" s="65" t="s">
        <v>1309</v>
      </c>
      <c r="G354" s="66" t="s">
        <v>827</v>
      </c>
      <c r="H354" s="65" t="s">
        <v>26</v>
      </c>
      <c r="I354" s="10" t="s">
        <v>27</v>
      </c>
      <c r="J354" s="4">
        <v>328199000</v>
      </c>
      <c r="K354" s="9">
        <v>7.4999999999999997E-3</v>
      </c>
      <c r="L354" s="9">
        <v>0</v>
      </c>
      <c r="M354" s="9"/>
      <c r="N354" s="9">
        <v>1E-3</v>
      </c>
      <c r="O354" s="9">
        <v>1.2750000000000001E-2</v>
      </c>
      <c r="P354" s="9">
        <v>2.1250000000000002E-2</v>
      </c>
      <c r="Q354" s="56">
        <v>2697001.1998126376</v>
      </c>
      <c r="R354" s="56">
        <v>834000</v>
      </c>
      <c r="S354" s="4"/>
      <c r="T354" s="4">
        <v>1407824</v>
      </c>
      <c r="U354" s="4">
        <v>199617</v>
      </c>
      <c r="V354" s="5">
        <v>127537.09990631881</v>
      </c>
      <c r="W354" s="5">
        <v>243</v>
      </c>
      <c r="X354" s="4">
        <v>0</v>
      </c>
      <c r="Y354" s="10">
        <v>0</v>
      </c>
      <c r="Z354" s="9">
        <v>0</v>
      </c>
      <c r="AA354" s="44">
        <f t="shared" si="72"/>
        <v>2568978.0999063188</v>
      </c>
      <c r="AB354" s="45">
        <f t="shared" si="73"/>
        <v>0.32464270521823946</v>
      </c>
      <c r="AC354" s="45">
        <f t="shared" si="74"/>
        <v>7.7702881160131063E-2</v>
      </c>
      <c r="AD354" s="45">
        <f t="shared" si="75"/>
        <v>2.5411411978708042E-3</v>
      </c>
      <c r="AE354" s="45">
        <f t="shared" si="76"/>
        <v>6.0821940347167416E-4</v>
      </c>
      <c r="AF354" s="46">
        <f t="shared" si="77"/>
        <v>7.8275013022779429E-3</v>
      </c>
    </row>
    <row r="355" spans="1:32" ht="13.5" customHeight="1" x14ac:dyDescent="0.25">
      <c r="A355" s="10" t="s">
        <v>834</v>
      </c>
      <c r="B355" s="34" t="s">
        <v>835</v>
      </c>
      <c r="C355" s="10" t="s">
        <v>774</v>
      </c>
      <c r="D355" s="64" t="s">
        <v>63</v>
      </c>
      <c r="E355" s="65" t="s">
        <v>130</v>
      </c>
      <c r="F355" s="65" t="s">
        <v>1309</v>
      </c>
      <c r="G355" s="66" t="s">
        <v>827</v>
      </c>
      <c r="H355" s="65" t="s">
        <v>26</v>
      </c>
      <c r="I355" s="10" t="s">
        <v>27</v>
      </c>
      <c r="J355" s="4">
        <v>57051663624</v>
      </c>
      <c r="K355" s="9">
        <v>2E-3</v>
      </c>
      <c r="L355" s="9">
        <v>0</v>
      </c>
      <c r="M355" s="9"/>
      <c r="N355" s="9">
        <v>1E-3</v>
      </c>
      <c r="O355" s="9">
        <v>1.4999999999999999E-2</v>
      </c>
      <c r="P355" s="9">
        <v>1.7999999999999999E-2</v>
      </c>
      <c r="Q355" s="56">
        <v>159096412.32638615</v>
      </c>
      <c r="R355" s="56">
        <v>91737521</v>
      </c>
      <c r="S355" s="4"/>
      <c r="T355" s="4"/>
      <c r="U355" s="4">
        <v>22934389</v>
      </c>
      <c r="V355" s="5">
        <v>22170097.163193084</v>
      </c>
      <c r="W355" s="5">
        <v>42154</v>
      </c>
      <c r="X355" s="4">
        <v>0</v>
      </c>
      <c r="Y355" s="10">
        <v>0</v>
      </c>
      <c r="Z355" s="9">
        <v>0</v>
      </c>
      <c r="AA355" s="44">
        <f t="shared" si="72"/>
        <v>136842007.16319308</v>
      </c>
      <c r="AB355" s="45">
        <f t="shared" si="73"/>
        <v>0.6703900571306074</v>
      </c>
      <c r="AC355" s="45">
        <f t="shared" si="74"/>
        <v>0.1675975782250054</v>
      </c>
      <c r="AD355" s="45">
        <f t="shared" si="75"/>
        <v>1.6079727596481281E-3</v>
      </c>
      <c r="AE355" s="45">
        <f t="shared" si="76"/>
        <v>4.0199334328179276E-4</v>
      </c>
      <c r="AF355" s="46">
        <f t="shared" si="77"/>
        <v>2.3985629597947002E-3</v>
      </c>
    </row>
    <row r="356" spans="1:32" ht="13.5" customHeight="1" x14ac:dyDescent="0.25">
      <c r="A356" s="10" t="s">
        <v>836</v>
      </c>
      <c r="B356" s="34" t="s">
        <v>837</v>
      </c>
      <c r="C356" s="10" t="s">
        <v>774</v>
      </c>
      <c r="D356" s="64" t="s">
        <v>63</v>
      </c>
      <c r="E356" s="65" t="s">
        <v>130</v>
      </c>
      <c r="F356" s="65" t="s">
        <v>133</v>
      </c>
      <c r="G356" s="66" t="s">
        <v>50</v>
      </c>
      <c r="H356" s="66" t="s">
        <v>41</v>
      </c>
      <c r="I356" s="10" t="s">
        <v>27</v>
      </c>
      <c r="J356" s="4">
        <v>2497628169</v>
      </c>
      <c r="K356" s="9">
        <v>8.0000000000000002E-3</v>
      </c>
      <c r="L356" s="9">
        <v>0</v>
      </c>
      <c r="M356" s="9"/>
      <c r="N356" s="9">
        <v>1E-3</v>
      </c>
      <c r="O356" s="9">
        <v>1.325E-2</v>
      </c>
      <c r="P356" s="9">
        <v>2.2249999999999999E-2</v>
      </c>
      <c r="Q356" s="56">
        <v>59505502.621379882</v>
      </c>
      <c r="R356" s="56">
        <v>20010707.664885461</v>
      </c>
      <c r="S356" s="4"/>
      <c r="T356" s="4">
        <v>33115087</v>
      </c>
      <c r="U356" s="4">
        <v>2001076.6137361333</v>
      </c>
      <c r="V356" s="5">
        <v>2084043.6713791471</v>
      </c>
      <c r="W356" s="5">
        <v>105272</v>
      </c>
      <c r="X356" s="4">
        <v>0</v>
      </c>
      <c r="Y356" s="10">
        <v>0</v>
      </c>
      <c r="Z356" s="9">
        <v>7.6E-3</v>
      </c>
      <c r="AA356" s="44">
        <f t="shared" si="72"/>
        <v>57210914.950000741</v>
      </c>
      <c r="AB356" s="45">
        <f t="shared" si="73"/>
        <v>0.34977080304298125</v>
      </c>
      <c r="AC356" s="45">
        <f t="shared" si="74"/>
        <v>3.4977182509403432E-2</v>
      </c>
      <c r="AD356" s="45">
        <f t="shared" si="75"/>
        <v>8.0118842000798489E-3</v>
      </c>
      <c r="AE356" s="45">
        <f t="shared" si="76"/>
        <v>8.0119076112811628E-4</v>
      </c>
      <c r="AF356" s="46">
        <f t="shared" si="77"/>
        <v>3.0506097737081031E-2</v>
      </c>
    </row>
    <row r="357" spans="1:32" ht="13.5" customHeight="1" x14ac:dyDescent="0.25">
      <c r="A357" s="10" t="s">
        <v>838</v>
      </c>
      <c r="B357" s="34" t="s">
        <v>839</v>
      </c>
      <c r="C357" s="10" t="s">
        <v>774</v>
      </c>
      <c r="D357" s="64" t="s">
        <v>63</v>
      </c>
      <c r="E357" s="65" t="s">
        <v>130</v>
      </c>
      <c r="F357" s="65" t="s">
        <v>133</v>
      </c>
      <c r="G357" s="66" t="s">
        <v>50</v>
      </c>
      <c r="H357" s="66" t="s">
        <v>41</v>
      </c>
      <c r="I357" s="10" t="s">
        <v>58</v>
      </c>
      <c r="J357" s="4">
        <v>748681108</v>
      </c>
      <c r="K357" s="9">
        <v>8.0000000000000002E-3</v>
      </c>
      <c r="L357" s="9">
        <v>0</v>
      </c>
      <c r="M357" s="9"/>
      <c r="N357" s="9">
        <v>1E-3</v>
      </c>
      <c r="O357" s="9">
        <v>1.325E-2</v>
      </c>
      <c r="P357" s="9">
        <v>2.2249999999999999E-2</v>
      </c>
      <c r="Q357" s="56">
        <v>17789146.37862011</v>
      </c>
      <c r="R357" s="56">
        <v>5998346.3351145396</v>
      </c>
      <c r="S357" s="4"/>
      <c r="T357" s="4">
        <v>9878439</v>
      </c>
      <c r="U357" s="4">
        <v>599836.38626386656</v>
      </c>
      <c r="V357" s="5">
        <v>624706.3286208529</v>
      </c>
      <c r="W357" s="5">
        <v>31556</v>
      </c>
      <c r="X357" s="4">
        <v>0</v>
      </c>
      <c r="Y357" s="10">
        <v>0</v>
      </c>
      <c r="Z357" s="9">
        <v>7.6E-3</v>
      </c>
      <c r="AA357" s="44">
        <f t="shared" si="72"/>
        <v>17101328.049999259</v>
      </c>
      <c r="AB357" s="45">
        <f t="shared" si="73"/>
        <v>0.35075324662372054</v>
      </c>
      <c r="AC357" s="45">
        <f t="shared" si="74"/>
        <v>3.507542715455321E-2</v>
      </c>
      <c r="AD357" s="45">
        <f t="shared" si="75"/>
        <v>8.0118841934429304E-3</v>
      </c>
      <c r="AE357" s="45">
        <f t="shared" si="76"/>
        <v>8.0119076046442268E-4</v>
      </c>
      <c r="AF357" s="46">
        <f t="shared" si="77"/>
        <v>3.0441938800463572E-2</v>
      </c>
    </row>
    <row r="358" spans="1:32" ht="13.5" customHeight="1" x14ac:dyDescent="0.25">
      <c r="A358" s="10" t="s">
        <v>840</v>
      </c>
      <c r="B358" s="34" t="s">
        <v>841</v>
      </c>
      <c r="C358" s="10" t="s">
        <v>774</v>
      </c>
      <c r="D358" s="64" t="s">
        <v>63</v>
      </c>
      <c r="E358" s="65" t="s">
        <v>130</v>
      </c>
      <c r="F358" s="65" t="s">
        <v>133</v>
      </c>
      <c r="G358" s="37" t="s">
        <v>64</v>
      </c>
      <c r="H358" s="66" t="s">
        <v>41</v>
      </c>
      <c r="I358" s="10" t="s">
        <v>27</v>
      </c>
      <c r="J358" s="4">
        <v>15510347462</v>
      </c>
      <c r="K358" s="9">
        <v>1.2999999999999999E-2</v>
      </c>
      <c r="L358" s="9">
        <v>0</v>
      </c>
      <c r="M358" s="9"/>
      <c r="N358" s="9">
        <v>1E-3</v>
      </c>
      <c r="O358" s="9">
        <v>2.9749999999999999E-2</v>
      </c>
      <c r="P358" s="9">
        <v>4.3749999999999997E-2</v>
      </c>
      <c r="Q358" s="56">
        <v>393853749</v>
      </c>
      <c r="R358" s="56">
        <v>150818514</v>
      </c>
      <c r="S358" s="4"/>
      <c r="T358" s="4">
        <v>228943145</v>
      </c>
      <c r="U358" s="4">
        <v>4945952</v>
      </c>
      <c r="V358" s="5">
        <v>2892000</v>
      </c>
      <c r="W358" s="5">
        <v>1681069</v>
      </c>
      <c r="X358" s="4">
        <v>0</v>
      </c>
      <c r="Y358" s="10">
        <v>0</v>
      </c>
      <c r="Z358" s="9">
        <v>2.2000000000000001E-3</v>
      </c>
      <c r="AA358" s="44">
        <f t="shared" si="72"/>
        <v>387599611</v>
      </c>
      <c r="AB358" s="45">
        <f t="shared" si="73"/>
        <v>0.38910904376526839</v>
      </c>
      <c r="AC358" s="45">
        <f t="shared" si="74"/>
        <v>1.2760466882924709E-2</v>
      </c>
      <c r="AD358" s="45">
        <f t="shared" si="75"/>
        <v>9.7237353559939226E-3</v>
      </c>
      <c r="AE358" s="45">
        <f t="shared" si="76"/>
        <v>3.1888079955123317E-4</v>
      </c>
      <c r="AF358" s="46">
        <f t="shared" si="77"/>
        <v>2.7189743908033671E-2</v>
      </c>
    </row>
    <row r="359" spans="1:32" ht="13.5" customHeight="1" x14ac:dyDescent="0.25">
      <c r="A359" s="10" t="s">
        <v>842</v>
      </c>
      <c r="B359" s="34" t="s">
        <v>843</v>
      </c>
      <c r="C359" s="10" t="s">
        <v>774</v>
      </c>
      <c r="D359" s="64" t="s">
        <v>63</v>
      </c>
      <c r="E359" s="65" t="s">
        <v>130</v>
      </c>
      <c r="F359" s="65" t="s">
        <v>133</v>
      </c>
      <c r="G359" s="37" t="s">
        <v>64</v>
      </c>
      <c r="H359" s="66" t="s">
        <v>41</v>
      </c>
      <c r="I359" s="10" t="s">
        <v>27</v>
      </c>
      <c r="J359" s="4">
        <v>12122352456</v>
      </c>
      <c r="K359" s="9">
        <v>1.2999999999999999E-2</v>
      </c>
      <c r="L359" s="9">
        <v>0</v>
      </c>
      <c r="M359" s="9"/>
      <c r="N359" s="9">
        <v>1E-3</v>
      </c>
      <c r="O359" s="9">
        <v>2.9749999999999999E-2</v>
      </c>
      <c r="P359" s="9">
        <v>4.3749999999999997E-2</v>
      </c>
      <c r="Q359" s="56">
        <v>283960461</v>
      </c>
      <c r="R359" s="56">
        <v>105579186</v>
      </c>
      <c r="S359" s="4"/>
      <c r="T359" s="4">
        <v>167185921</v>
      </c>
      <c r="U359" s="4">
        <v>3724802</v>
      </c>
      <c r="V359" s="5">
        <v>2275000</v>
      </c>
      <c r="W359" s="5">
        <v>1460276</v>
      </c>
      <c r="X359" s="4">
        <v>0</v>
      </c>
      <c r="Y359" s="10">
        <v>0</v>
      </c>
      <c r="Z359" s="9">
        <v>2.8999999999999998E-3</v>
      </c>
      <c r="AA359" s="44">
        <f t="shared" si="72"/>
        <v>278764909</v>
      </c>
      <c r="AB359" s="45">
        <f t="shared" si="73"/>
        <v>0.37873915471907549</v>
      </c>
      <c r="AC359" s="45">
        <f t="shared" si="74"/>
        <v>1.3361803726881564E-2</v>
      </c>
      <c r="AD359" s="45">
        <f t="shared" si="75"/>
        <v>8.7094634794043814E-3</v>
      </c>
      <c r="AE359" s="45">
        <f t="shared" si="76"/>
        <v>3.0726725802766083E-4</v>
      </c>
      <c r="AF359" s="46">
        <f t="shared" si="77"/>
        <v>2.5895941589045644E-2</v>
      </c>
    </row>
    <row r="360" spans="1:32" ht="13.5" customHeight="1" x14ac:dyDescent="0.25">
      <c r="A360" s="10" t="s">
        <v>844</v>
      </c>
      <c r="B360" s="34" t="s">
        <v>845</v>
      </c>
      <c r="C360" s="10" t="s">
        <v>774</v>
      </c>
      <c r="D360" s="64" t="s">
        <v>63</v>
      </c>
      <c r="E360" s="65" t="s">
        <v>130</v>
      </c>
      <c r="F360" s="65" t="s">
        <v>133</v>
      </c>
      <c r="G360" s="37" t="s">
        <v>64</v>
      </c>
      <c r="H360" s="65" t="s">
        <v>26</v>
      </c>
      <c r="I360" s="10" t="s">
        <v>27</v>
      </c>
      <c r="J360" s="4">
        <v>64629300610</v>
      </c>
      <c r="K360" s="9">
        <v>3.0000000000000001E-3</v>
      </c>
      <c r="L360" s="9">
        <v>0</v>
      </c>
      <c r="M360" s="9"/>
      <c r="N360" s="9">
        <v>1E-3</v>
      </c>
      <c r="O360" s="9">
        <v>6.2500000000000003E-3</v>
      </c>
      <c r="P360" s="9">
        <v>1.025E-2</v>
      </c>
      <c r="Q360" s="56">
        <v>559267005</v>
      </c>
      <c r="R360" s="56">
        <v>196424724</v>
      </c>
      <c r="S360" s="4"/>
      <c r="T360" s="4">
        <v>288876597</v>
      </c>
      <c r="U360" s="4">
        <v>39284946</v>
      </c>
      <c r="V360" s="5">
        <v>17001950</v>
      </c>
      <c r="W360" s="5">
        <v>338419</v>
      </c>
      <c r="X360" s="4">
        <v>0</v>
      </c>
      <c r="Y360" s="10">
        <v>0</v>
      </c>
      <c r="Z360" s="9">
        <v>8.0999999999999996E-3</v>
      </c>
      <c r="AA360" s="44">
        <f t="shared" si="72"/>
        <v>541588217</v>
      </c>
      <c r="AB360" s="45">
        <f t="shared" si="73"/>
        <v>0.3626827870961602</v>
      </c>
      <c r="AC360" s="45">
        <f t="shared" si="74"/>
        <v>7.2536559634937547E-2</v>
      </c>
      <c r="AD360" s="45">
        <f t="shared" si="75"/>
        <v>3.0392518895617985E-3</v>
      </c>
      <c r="AE360" s="45">
        <f t="shared" si="76"/>
        <v>6.0785039647978949E-4</v>
      </c>
      <c r="AF360" s="46">
        <f t="shared" si="77"/>
        <v>1.6479917651719113E-2</v>
      </c>
    </row>
    <row r="361" spans="1:32" ht="13.5" customHeight="1" x14ac:dyDescent="0.25">
      <c r="A361" s="10" t="s">
        <v>846</v>
      </c>
      <c r="B361" s="34" t="s">
        <v>847</v>
      </c>
      <c r="C361" s="10" t="s">
        <v>774</v>
      </c>
      <c r="D361" s="64" t="s">
        <v>63</v>
      </c>
      <c r="E361" s="65" t="s">
        <v>130</v>
      </c>
      <c r="F361" s="65" t="s">
        <v>133</v>
      </c>
      <c r="G361" s="37" t="s">
        <v>64</v>
      </c>
      <c r="H361" s="65" t="s">
        <v>26</v>
      </c>
      <c r="I361" s="10" t="s">
        <v>27</v>
      </c>
      <c r="J361" s="4">
        <v>41953140375</v>
      </c>
      <c r="K361" s="9">
        <v>3.0000000000000001E-3</v>
      </c>
      <c r="L361" s="9">
        <v>0</v>
      </c>
      <c r="M361" s="9"/>
      <c r="N361" s="9">
        <v>1E-3</v>
      </c>
      <c r="O361" s="9">
        <v>6.2500000000000003E-3</v>
      </c>
      <c r="P361" s="9">
        <v>1.025E-2</v>
      </c>
      <c r="Q361" s="56">
        <v>495957836</v>
      </c>
      <c r="R361" s="56">
        <v>180134187</v>
      </c>
      <c r="S361" s="4"/>
      <c r="T361" s="4">
        <v>264717424</v>
      </c>
      <c r="U361" s="4">
        <v>25733451</v>
      </c>
      <c r="V361" s="5">
        <v>12331950</v>
      </c>
      <c r="W361" s="5">
        <v>354437</v>
      </c>
      <c r="X361" s="4">
        <v>0</v>
      </c>
      <c r="Y361" s="10">
        <v>0</v>
      </c>
      <c r="Z361" s="9">
        <v>8.0999999999999996E-3</v>
      </c>
      <c r="AA361" s="44">
        <f t="shared" si="72"/>
        <v>482917012</v>
      </c>
      <c r="AB361" s="45">
        <f t="shared" si="73"/>
        <v>0.37301271755570292</v>
      </c>
      <c r="AC361" s="45">
        <f t="shared" si="74"/>
        <v>5.3287522204746848E-2</v>
      </c>
      <c r="AD361" s="45">
        <f t="shared" si="75"/>
        <v>4.29369971806312E-3</v>
      </c>
      <c r="AE361" s="45">
        <f t="shared" si="76"/>
        <v>6.1338557185422623E-4</v>
      </c>
      <c r="AF361" s="46">
        <f t="shared" si="77"/>
        <v>1.9610866831026828E-2</v>
      </c>
    </row>
    <row r="362" spans="1:32" ht="13.5" customHeight="1" x14ac:dyDescent="0.25">
      <c r="A362" s="10" t="s">
        <v>848</v>
      </c>
      <c r="B362" s="34" t="s">
        <v>849</v>
      </c>
      <c r="C362" s="10" t="s">
        <v>774</v>
      </c>
      <c r="D362" s="64" t="s">
        <v>63</v>
      </c>
      <c r="E362" s="65" t="s">
        <v>130</v>
      </c>
      <c r="F362" s="65" t="s">
        <v>133</v>
      </c>
      <c r="G362" s="1" t="s">
        <v>266</v>
      </c>
      <c r="H362" s="65" t="s">
        <v>26</v>
      </c>
      <c r="I362" s="10" t="s">
        <v>27</v>
      </c>
      <c r="J362" s="4">
        <v>5336904824</v>
      </c>
      <c r="K362" s="9">
        <v>3.0000000000000001E-3</v>
      </c>
      <c r="L362" s="9">
        <v>0</v>
      </c>
      <c r="M362" s="9"/>
      <c r="N362" s="9">
        <v>1E-3</v>
      </c>
      <c r="O362" s="9">
        <v>6.2500000000000003E-3</v>
      </c>
      <c r="P362" s="9">
        <v>1.025E-2</v>
      </c>
      <c r="Q362" s="56">
        <v>69953174</v>
      </c>
      <c r="R362" s="56">
        <v>24219167</v>
      </c>
      <c r="S362" s="4"/>
      <c r="T362" s="4">
        <v>35338999</v>
      </c>
      <c r="U362" s="4">
        <v>3302616</v>
      </c>
      <c r="V362" s="5">
        <v>3334950</v>
      </c>
      <c r="W362" s="5">
        <v>211246</v>
      </c>
      <c r="X362" s="4">
        <v>0</v>
      </c>
      <c r="Y362" s="10">
        <v>0</v>
      </c>
      <c r="Z362" s="9">
        <v>8.9999999999999993E-3</v>
      </c>
      <c r="AA362" s="44">
        <f t="shared" si="72"/>
        <v>66195732</v>
      </c>
      <c r="AB362" s="45">
        <f t="shared" si="73"/>
        <v>0.36587203235398924</v>
      </c>
      <c r="AC362" s="45">
        <f t="shared" si="74"/>
        <v>4.9891675795654018E-2</v>
      </c>
      <c r="AD362" s="45">
        <f t="shared" si="75"/>
        <v>4.5380548836259325E-3</v>
      </c>
      <c r="AE362" s="45">
        <f t="shared" si="76"/>
        <v>6.1882610031720512E-4</v>
      </c>
      <c r="AF362" s="46">
        <f t="shared" si="77"/>
        <v>2.1403393761552304E-2</v>
      </c>
    </row>
    <row r="363" spans="1:32" ht="13.5" customHeight="1" x14ac:dyDescent="0.25">
      <c r="A363" s="10" t="s">
        <v>850</v>
      </c>
      <c r="B363" s="34" t="s">
        <v>851</v>
      </c>
      <c r="C363" s="10" t="s">
        <v>774</v>
      </c>
      <c r="D363" s="64" t="s">
        <v>63</v>
      </c>
      <c r="E363" s="65" t="s">
        <v>130</v>
      </c>
      <c r="F363" s="65" t="s">
        <v>133</v>
      </c>
      <c r="G363" s="65" t="s">
        <v>40</v>
      </c>
      <c r="H363" s="66" t="s">
        <v>41</v>
      </c>
      <c r="I363" s="10" t="s">
        <v>27</v>
      </c>
      <c r="J363" s="4">
        <v>2774927423</v>
      </c>
      <c r="K363" s="9">
        <v>3.0000000000000001E-3</v>
      </c>
      <c r="L363" s="9">
        <v>0</v>
      </c>
      <c r="M363" s="9"/>
      <c r="N363" s="9">
        <v>1E-3</v>
      </c>
      <c r="O363" s="9">
        <v>6.2500000000000003E-3</v>
      </c>
      <c r="P363" s="9">
        <v>1.025E-2</v>
      </c>
      <c r="Q363" s="56">
        <v>33783059</v>
      </c>
      <c r="R363" s="56">
        <v>10657256</v>
      </c>
      <c r="S363" s="4"/>
      <c r="T363" s="4">
        <v>15573707</v>
      </c>
      <c r="U363" s="4">
        <v>1776188</v>
      </c>
      <c r="V363" s="5">
        <v>2746950</v>
      </c>
      <c r="W363" s="5">
        <v>141004</v>
      </c>
      <c r="X363" s="4">
        <v>0</v>
      </c>
      <c r="Y363" s="10">
        <v>0</v>
      </c>
      <c r="Z363" s="9">
        <v>9.4999999999999998E-3</v>
      </c>
      <c r="AA363" s="44">
        <f t="shared" si="72"/>
        <v>30754101</v>
      </c>
      <c r="AB363" s="45">
        <f t="shared" si="73"/>
        <v>0.34653121546293941</v>
      </c>
      <c r="AC363" s="45">
        <f t="shared" si="74"/>
        <v>5.7754508902731379E-2</v>
      </c>
      <c r="AD363" s="45">
        <f t="shared" si="75"/>
        <v>3.8405530579528964E-3</v>
      </c>
      <c r="AE363" s="45">
        <f t="shared" si="76"/>
        <v>6.400844884367269E-4</v>
      </c>
      <c r="AF363" s="46">
        <f t="shared" si="77"/>
        <v>2.0582848778348033E-2</v>
      </c>
    </row>
    <row r="364" spans="1:32" ht="13.5" customHeight="1" x14ac:dyDescent="0.25">
      <c r="A364" s="10" t="s">
        <v>852</v>
      </c>
      <c r="B364" s="34" t="s">
        <v>853</v>
      </c>
      <c r="C364" s="10" t="s">
        <v>774</v>
      </c>
      <c r="D364" s="64" t="s">
        <v>948</v>
      </c>
      <c r="E364" s="65" t="s">
        <v>949</v>
      </c>
      <c r="F364" s="55" t="s">
        <v>131</v>
      </c>
      <c r="G364" s="1" t="s">
        <v>205</v>
      </c>
      <c r="H364" s="55" t="s">
        <v>26</v>
      </c>
      <c r="I364" s="10" t="s">
        <v>27</v>
      </c>
      <c r="J364" s="4">
        <v>534618440</v>
      </c>
      <c r="K364" s="9">
        <v>2.1999999999999999E-2</v>
      </c>
      <c r="L364" s="9">
        <v>0</v>
      </c>
      <c r="M364" s="9"/>
      <c r="N364" s="9">
        <v>1E-3</v>
      </c>
      <c r="O364" s="9">
        <v>3.5000000000000003E-2</v>
      </c>
      <c r="P364" s="9">
        <v>5.8000000000000003E-2</v>
      </c>
      <c r="Q364" s="56">
        <v>6599403</v>
      </c>
      <c r="R364" s="56">
        <v>3715965</v>
      </c>
      <c r="S364" s="4"/>
      <c r="T364" s="4"/>
      <c r="U364" s="4">
        <v>729124</v>
      </c>
      <c r="V364" s="5">
        <v>1077157</v>
      </c>
      <c r="W364" s="5">
        <v>0</v>
      </c>
      <c r="X364" s="4">
        <v>0</v>
      </c>
      <c r="Y364" s="10">
        <v>0</v>
      </c>
      <c r="Z364" s="9">
        <v>0</v>
      </c>
      <c r="AA364" s="44">
        <f t="shared" si="72"/>
        <v>5522246</v>
      </c>
      <c r="AB364" s="45">
        <f t="shared" si="73"/>
        <v>0.67290826957002636</v>
      </c>
      <c r="AC364" s="45">
        <f t="shared" si="74"/>
        <v>0.13203395864653622</v>
      </c>
      <c r="AD364" s="45">
        <f t="shared" si="75"/>
        <v>6.9506861753590096E-3</v>
      </c>
      <c r="AE364" s="45">
        <f t="shared" si="76"/>
        <v>1.3638212703624664E-3</v>
      </c>
      <c r="AF364" s="46">
        <f t="shared" si="77"/>
        <v>1.0329321974004489E-2</v>
      </c>
    </row>
    <row r="365" spans="1:32" ht="13.5" customHeight="1" x14ac:dyDescent="0.25">
      <c r="A365" s="10" t="s">
        <v>854</v>
      </c>
      <c r="B365" s="34" t="s">
        <v>855</v>
      </c>
      <c r="C365" s="10" t="s">
        <v>774</v>
      </c>
      <c r="D365" s="64" t="s">
        <v>948</v>
      </c>
      <c r="E365" s="65" t="s">
        <v>949</v>
      </c>
      <c r="F365" s="55" t="s">
        <v>131</v>
      </c>
      <c r="G365" s="1" t="s">
        <v>205</v>
      </c>
      <c r="H365" s="55" t="s">
        <v>26</v>
      </c>
      <c r="I365" s="10" t="s">
        <v>58</v>
      </c>
      <c r="J365" s="4">
        <v>5351646</v>
      </c>
      <c r="K365" s="9">
        <v>2.1999999999999999E-2</v>
      </c>
      <c r="L365" s="9">
        <v>0</v>
      </c>
      <c r="M365" s="9"/>
      <c r="N365" s="9">
        <v>1E-3</v>
      </c>
      <c r="O365" s="9">
        <v>3.5000000000000003E-2</v>
      </c>
      <c r="P365" s="9">
        <v>5.8000000000000003E-2</v>
      </c>
      <c r="Q365" s="56">
        <v>22727.949999999997</v>
      </c>
      <c r="R365" s="56">
        <v>12406.779999999997</v>
      </c>
      <c r="S365" s="4"/>
      <c r="T365" s="4"/>
      <c r="U365" s="4">
        <v>2003.1700000000003</v>
      </c>
      <c r="V365" s="5">
        <v>4159</v>
      </c>
      <c r="W365" s="5">
        <v>0</v>
      </c>
      <c r="X365" s="4">
        <v>0</v>
      </c>
      <c r="Y365" s="10">
        <v>0</v>
      </c>
      <c r="Z365" s="9">
        <v>0</v>
      </c>
      <c r="AA365" s="44">
        <f t="shared" si="72"/>
        <v>18568.949999999997</v>
      </c>
      <c r="AB365" s="45">
        <f t="shared" si="73"/>
        <v>0.66814655648273047</v>
      </c>
      <c r="AC365" s="45">
        <f t="shared" si="74"/>
        <v>0.1078773974834334</v>
      </c>
      <c r="AD365" s="45">
        <f t="shared" si="75"/>
        <v>2.3183110392578279E-3</v>
      </c>
      <c r="AE365" s="45">
        <f t="shared" si="76"/>
        <v>3.7430913778676699E-4</v>
      </c>
      <c r="AF365" s="46">
        <f t="shared" si="77"/>
        <v>3.4697642557074957E-3</v>
      </c>
    </row>
    <row r="366" spans="1:32" ht="13.5" customHeight="1" x14ac:dyDescent="0.25">
      <c r="A366" s="10" t="s">
        <v>856</v>
      </c>
      <c r="B366" s="34" t="s">
        <v>857</v>
      </c>
      <c r="C366" s="10" t="s">
        <v>774</v>
      </c>
      <c r="D366" s="64" t="s">
        <v>948</v>
      </c>
      <c r="E366" s="65" t="s">
        <v>949</v>
      </c>
      <c r="F366" s="55" t="s">
        <v>131</v>
      </c>
      <c r="G366" s="1" t="s">
        <v>205</v>
      </c>
      <c r="H366" s="55" t="s">
        <v>26</v>
      </c>
      <c r="I366" s="10" t="s">
        <v>27</v>
      </c>
      <c r="J366" s="4">
        <v>4417250242</v>
      </c>
      <c r="K366" s="9">
        <v>2.1999999999999999E-2</v>
      </c>
      <c r="L366" s="9">
        <v>0</v>
      </c>
      <c r="M366" s="9"/>
      <c r="N366" s="9">
        <v>1E-3</v>
      </c>
      <c r="O366" s="9">
        <v>3.5000000000000003E-2</v>
      </c>
      <c r="P366" s="9">
        <v>5.8000000000000003E-2</v>
      </c>
      <c r="Q366" s="56">
        <v>14052526</v>
      </c>
      <c r="R366" s="56">
        <v>10242318</v>
      </c>
      <c r="S366" s="4"/>
      <c r="T366" s="4"/>
      <c r="U366" s="4">
        <v>1655894</v>
      </c>
      <c r="V366" s="5">
        <v>1077157</v>
      </c>
      <c r="W366" s="5">
        <v>0</v>
      </c>
      <c r="X366" s="4">
        <v>0</v>
      </c>
      <c r="Y366" s="10">
        <v>0</v>
      </c>
      <c r="Z366" s="9">
        <v>0</v>
      </c>
      <c r="AA366" s="44">
        <f t="shared" si="72"/>
        <v>12975369</v>
      </c>
      <c r="AB366" s="45">
        <f t="shared" si="73"/>
        <v>0.78936622149242919</v>
      </c>
      <c r="AC366" s="45">
        <f t="shared" si="74"/>
        <v>0.12761825887186715</v>
      </c>
      <c r="AD366" s="45">
        <f t="shared" si="75"/>
        <v>2.3187090245905067E-3</v>
      </c>
      <c r="AE366" s="45">
        <f t="shared" si="76"/>
        <v>3.7486986457218696E-4</v>
      </c>
      <c r="AF366" s="46">
        <f t="shared" si="77"/>
        <v>2.9374312726564338E-3</v>
      </c>
    </row>
    <row r="367" spans="1:32" ht="13.5" customHeight="1" x14ac:dyDescent="0.25">
      <c r="A367" s="10" t="s">
        <v>858</v>
      </c>
      <c r="B367" s="34" t="s">
        <v>859</v>
      </c>
      <c r="C367" s="10" t="s">
        <v>774</v>
      </c>
      <c r="D367" s="64" t="s">
        <v>948</v>
      </c>
      <c r="E367" s="65" t="s">
        <v>949</v>
      </c>
      <c r="F367" s="55" t="s">
        <v>131</v>
      </c>
      <c r="G367" s="1" t="s">
        <v>205</v>
      </c>
      <c r="H367" s="55" t="s">
        <v>26</v>
      </c>
      <c r="I367" s="10" t="s">
        <v>27</v>
      </c>
      <c r="J367" s="4">
        <v>7347648143</v>
      </c>
      <c r="K367" s="9">
        <v>2.1999999999999999E-2</v>
      </c>
      <c r="L367" s="9">
        <v>0</v>
      </c>
      <c r="M367" s="9"/>
      <c r="N367" s="9">
        <v>1E-3</v>
      </c>
      <c r="O367" s="9">
        <v>3.5000000000000003E-2</v>
      </c>
      <c r="P367" s="9">
        <v>5.8000000000000003E-2</v>
      </c>
      <c r="Q367" s="56">
        <v>21113387</v>
      </c>
      <c r="R367" s="56">
        <v>16311406</v>
      </c>
      <c r="S367" s="4"/>
      <c r="T367" s="4"/>
      <c r="U367" s="4">
        <v>2647667</v>
      </c>
      <c r="V367" s="5">
        <v>1077157</v>
      </c>
      <c r="W367" s="5">
        <v>0</v>
      </c>
      <c r="X367" s="4">
        <v>0</v>
      </c>
      <c r="Y367" s="10">
        <v>0</v>
      </c>
      <c r="Z367" s="9">
        <v>0</v>
      </c>
      <c r="AA367" s="44">
        <f t="shared" si="72"/>
        <v>20036230</v>
      </c>
      <c r="AB367" s="45">
        <f t="shared" si="73"/>
        <v>0.81409556588240406</v>
      </c>
      <c r="AC367" s="45">
        <f t="shared" si="74"/>
        <v>0.13214397119617813</v>
      </c>
      <c r="AD367" s="45">
        <f t="shared" si="75"/>
        <v>2.2199492521344593E-3</v>
      </c>
      <c r="AE367" s="45">
        <f t="shared" si="76"/>
        <v>3.6034210518400976E-4</v>
      </c>
      <c r="AF367" s="46">
        <f t="shared" si="77"/>
        <v>2.7268902388974943E-3</v>
      </c>
    </row>
    <row r="368" spans="1:32" ht="13.5" customHeight="1" x14ac:dyDescent="0.25">
      <c r="A368" s="10" t="s">
        <v>860</v>
      </c>
      <c r="B368" s="34" t="s">
        <v>861</v>
      </c>
      <c r="C368" s="10" t="s">
        <v>774</v>
      </c>
      <c r="D368" s="64" t="s">
        <v>948</v>
      </c>
      <c r="E368" s="65" t="s">
        <v>949</v>
      </c>
      <c r="F368" s="55" t="s">
        <v>131</v>
      </c>
      <c r="G368" s="1" t="s">
        <v>205</v>
      </c>
      <c r="H368" s="55" t="s">
        <v>26</v>
      </c>
      <c r="I368" s="10" t="s">
        <v>27</v>
      </c>
      <c r="J368" s="4">
        <v>9260768139</v>
      </c>
      <c r="K368" s="9">
        <v>2.1999999999999999E-2</v>
      </c>
      <c r="L368" s="9">
        <v>0</v>
      </c>
      <c r="M368" s="9"/>
      <c r="N368" s="9">
        <v>1E-3</v>
      </c>
      <c r="O368" s="9">
        <v>3.5000000000000003E-2</v>
      </c>
      <c r="P368" s="9">
        <v>5.8000000000000003E-2</v>
      </c>
      <c r="Q368" s="56">
        <v>28277477</v>
      </c>
      <c r="R368" s="56">
        <v>22463894</v>
      </c>
      <c r="S368" s="4"/>
      <c r="T368" s="4"/>
      <c r="U368" s="4">
        <v>3659269</v>
      </c>
      <c r="V368" s="5">
        <v>1077157</v>
      </c>
      <c r="W368" s="5">
        <v>0</v>
      </c>
      <c r="X368" s="4">
        <v>0</v>
      </c>
      <c r="Y368" s="10">
        <v>0</v>
      </c>
      <c r="Z368" s="9">
        <v>0</v>
      </c>
      <c r="AA368" s="44">
        <f t="shared" si="72"/>
        <v>27200320</v>
      </c>
      <c r="AB368" s="45">
        <f t="shared" si="73"/>
        <v>0.82586873977953201</v>
      </c>
      <c r="AC368" s="45">
        <f t="shared" si="74"/>
        <v>0.13453036581922564</v>
      </c>
      <c r="AD368" s="45">
        <f t="shared" si="75"/>
        <v>2.425705261467188E-3</v>
      </c>
      <c r="AE368" s="45">
        <f t="shared" si="76"/>
        <v>3.9513666092013148E-4</v>
      </c>
      <c r="AF368" s="46">
        <f t="shared" si="77"/>
        <v>2.9371559239725394E-3</v>
      </c>
    </row>
    <row r="369" spans="1:32" ht="13.5" customHeight="1" x14ac:dyDescent="0.25">
      <c r="A369" s="10" t="s">
        <v>862</v>
      </c>
      <c r="B369" s="34" t="s">
        <v>863</v>
      </c>
      <c r="C369" s="10" t="s">
        <v>774</v>
      </c>
      <c r="D369" s="64" t="s">
        <v>948</v>
      </c>
      <c r="E369" s="65" t="s">
        <v>949</v>
      </c>
      <c r="F369" s="55" t="s">
        <v>131</v>
      </c>
      <c r="G369" s="1" t="s">
        <v>205</v>
      </c>
      <c r="H369" s="55" t="s">
        <v>26</v>
      </c>
      <c r="I369" s="10" t="s">
        <v>27</v>
      </c>
      <c r="J369" s="4">
        <v>7457668373</v>
      </c>
      <c r="K369" s="9">
        <v>2.1999999999999999E-2</v>
      </c>
      <c r="L369" s="9">
        <v>0</v>
      </c>
      <c r="M369" s="9"/>
      <c r="N369" s="9">
        <v>1E-3</v>
      </c>
      <c r="O369" s="9">
        <v>3.5000000000000003E-2</v>
      </c>
      <c r="P369" s="9">
        <v>5.8000000000000003E-2</v>
      </c>
      <c r="Q369" s="56">
        <v>21327420</v>
      </c>
      <c r="R369" s="56">
        <v>16483619</v>
      </c>
      <c r="S369" s="4"/>
      <c r="T369" s="4"/>
      <c r="U369" s="4">
        <v>2689487</v>
      </c>
      <c r="V369" s="5">
        <v>1077157</v>
      </c>
      <c r="W369" s="5">
        <v>0</v>
      </c>
      <c r="X369" s="4">
        <v>0</v>
      </c>
      <c r="Y369" s="10">
        <v>0</v>
      </c>
      <c r="Z369" s="9">
        <v>0</v>
      </c>
      <c r="AA369" s="44">
        <f t="shared" si="72"/>
        <v>20250263</v>
      </c>
      <c r="AB369" s="45">
        <f t="shared" si="73"/>
        <v>0.81399530465357417</v>
      </c>
      <c r="AC369" s="45">
        <f t="shared" si="74"/>
        <v>0.13281244791734309</v>
      </c>
      <c r="AD369" s="45">
        <f t="shared" si="75"/>
        <v>2.2102912298538058E-3</v>
      </c>
      <c r="AE369" s="45">
        <f t="shared" si="76"/>
        <v>3.6063376185204365E-4</v>
      </c>
      <c r="AF369" s="46">
        <f t="shared" si="77"/>
        <v>2.7153611540725988E-3</v>
      </c>
    </row>
    <row r="370" spans="1:32" ht="13.5" customHeight="1" x14ac:dyDescent="0.25">
      <c r="A370" s="10" t="s">
        <v>864</v>
      </c>
      <c r="B370" s="34" t="s">
        <v>865</v>
      </c>
      <c r="C370" s="10" t="s">
        <v>774</v>
      </c>
      <c r="D370" s="64" t="s">
        <v>948</v>
      </c>
      <c r="E370" s="65" t="s">
        <v>949</v>
      </c>
      <c r="F370" s="55" t="s">
        <v>131</v>
      </c>
      <c r="G370" s="1" t="s">
        <v>205</v>
      </c>
      <c r="H370" s="55" t="s">
        <v>26</v>
      </c>
      <c r="I370" s="10" t="s">
        <v>27</v>
      </c>
      <c r="J370" s="4">
        <v>4231517858</v>
      </c>
      <c r="K370" s="9">
        <v>2.1999999999999999E-2</v>
      </c>
      <c r="L370" s="9">
        <v>0</v>
      </c>
      <c r="M370" s="9"/>
      <c r="N370" s="9">
        <v>1E-3</v>
      </c>
      <c r="O370" s="9">
        <v>3.5000000000000003E-2</v>
      </c>
      <c r="P370" s="9">
        <v>5.8000000000000003E-2</v>
      </c>
      <c r="Q370" s="56">
        <v>13451029</v>
      </c>
      <c r="R370" s="56">
        <v>9722786</v>
      </c>
      <c r="S370" s="4"/>
      <c r="T370" s="4"/>
      <c r="U370" s="4">
        <v>1573929</v>
      </c>
      <c r="V370" s="5">
        <v>1077157</v>
      </c>
      <c r="W370" s="5">
        <v>0</v>
      </c>
      <c r="X370" s="4">
        <v>0</v>
      </c>
      <c r="Y370" s="10">
        <v>0</v>
      </c>
      <c r="Z370" s="9">
        <v>0</v>
      </c>
      <c r="AA370" s="44">
        <f t="shared" si="72"/>
        <v>12373872</v>
      </c>
      <c r="AB370" s="45">
        <f t="shared" si="73"/>
        <v>0.78575129918913011</v>
      </c>
      <c r="AC370" s="45">
        <f t="shared" si="74"/>
        <v>0.12719777608819616</v>
      </c>
      <c r="AD370" s="45">
        <f t="shared" si="75"/>
        <v>2.2977064793944678E-3</v>
      </c>
      <c r="AE370" s="45">
        <f t="shared" si="76"/>
        <v>3.7195376524864945E-4</v>
      </c>
      <c r="AF370" s="46">
        <f t="shared" si="77"/>
        <v>2.9242159469104619E-3</v>
      </c>
    </row>
    <row r="371" spans="1:32" ht="13.5" customHeight="1" x14ac:dyDescent="0.25">
      <c r="A371" s="10" t="s">
        <v>866</v>
      </c>
      <c r="B371" s="34" t="s">
        <v>867</v>
      </c>
      <c r="C371" s="10" t="s">
        <v>774</v>
      </c>
      <c r="D371" s="64" t="s">
        <v>948</v>
      </c>
      <c r="E371" s="65" t="s">
        <v>949</v>
      </c>
      <c r="F371" s="55" t="s">
        <v>131</v>
      </c>
      <c r="G371" s="1" t="s">
        <v>205</v>
      </c>
      <c r="H371" s="55" t="s">
        <v>26</v>
      </c>
      <c r="I371" s="10" t="s">
        <v>27</v>
      </c>
      <c r="J371" s="4">
        <v>4095306970</v>
      </c>
      <c r="K371" s="9">
        <v>2.1999999999999999E-2</v>
      </c>
      <c r="L371" s="9">
        <v>0</v>
      </c>
      <c r="M371" s="9"/>
      <c r="N371" s="9">
        <v>1E-3</v>
      </c>
      <c r="O371" s="9">
        <v>3.5000000000000003E-2</v>
      </c>
      <c r="P371" s="9">
        <v>5.8000000000000003E-2</v>
      </c>
      <c r="Q371" s="56">
        <v>13782311</v>
      </c>
      <c r="R371" s="56">
        <v>10008845</v>
      </c>
      <c r="S371" s="4"/>
      <c r="T371" s="4"/>
      <c r="U371" s="4">
        <v>1619152</v>
      </c>
      <c r="V371" s="5">
        <v>1077157</v>
      </c>
      <c r="W371" s="5">
        <v>0</v>
      </c>
      <c r="X371" s="4">
        <v>0</v>
      </c>
      <c r="Y371" s="10">
        <v>0</v>
      </c>
      <c r="Z371" s="9">
        <v>0</v>
      </c>
      <c r="AA371" s="44">
        <f t="shared" si="72"/>
        <v>12705154</v>
      </c>
      <c r="AB371" s="45">
        <f t="shared" si="73"/>
        <v>0.78777832995963681</v>
      </c>
      <c r="AC371" s="45">
        <f t="shared" si="74"/>
        <v>0.12744056467162854</v>
      </c>
      <c r="AD371" s="45">
        <f t="shared" si="75"/>
        <v>2.4439791872304995E-3</v>
      </c>
      <c r="AE371" s="45">
        <f t="shared" si="76"/>
        <v>3.9536767618667668E-4</v>
      </c>
      <c r="AF371" s="46">
        <f t="shared" si="77"/>
        <v>3.1023691491434157E-3</v>
      </c>
    </row>
    <row r="372" spans="1:32" ht="13.5" customHeight="1" x14ac:dyDescent="0.25">
      <c r="A372" s="10" t="s">
        <v>868</v>
      </c>
      <c r="B372" s="34" t="s">
        <v>869</v>
      </c>
      <c r="C372" s="10" t="s">
        <v>774</v>
      </c>
      <c r="D372" s="64" t="s">
        <v>948</v>
      </c>
      <c r="E372" s="65" t="s">
        <v>949</v>
      </c>
      <c r="F372" s="55" t="s">
        <v>131</v>
      </c>
      <c r="G372" s="1" t="s">
        <v>205</v>
      </c>
      <c r="H372" s="55" t="s">
        <v>26</v>
      </c>
      <c r="I372" s="10" t="s">
        <v>27</v>
      </c>
      <c r="J372" s="4">
        <v>3812701978</v>
      </c>
      <c r="K372" s="9">
        <v>2.1999999999999999E-2</v>
      </c>
      <c r="L372" s="9">
        <v>0</v>
      </c>
      <c r="M372" s="9"/>
      <c r="N372" s="9">
        <v>1E-3</v>
      </c>
      <c r="O372" s="9">
        <v>3.5000000000000003E-2</v>
      </c>
      <c r="P372" s="9">
        <v>5.8000000000000003E-2</v>
      </c>
      <c r="Q372" s="56">
        <v>11946891</v>
      </c>
      <c r="R372" s="56">
        <v>8428283</v>
      </c>
      <c r="S372" s="4"/>
      <c r="T372" s="4"/>
      <c r="U372" s="4">
        <v>1364294</v>
      </c>
      <c r="V372" s="5">
        <v>1077157</v>
      </c>
      <c r="W372" s="5">
        <v>0</v>
      </c>
      <c r="X372" s="4">
        <v>0</v>
      </c>
      <c r="Y372" s="10">
        <v>0</v>
      </c>
      <c r="Z372" s="9">
        <v>0</v>
      </c>
      <c r="AA372" s="44">
        <f t="shared" si="72"/>
        <v>10869734</v>
      </c>
      <c r="AB372" s="45">
        <f t="shared" si="73"/>
        <v>0.77538999574414613</v>
      </c>
      <c r="AC372" s="45">
        <f t="shared" si="74"/>
        <v>0.12551309903259822</v>
      </c>
      <c r="AD372" s="45">
        <f t="shared" si="75"/>
        <v>2.2105800685793858E-3</v>
      </c>
      <c r="AE372" s="45">
        <f t="shared" si="76"/>
        <v>3.5782864956984055E-4</v>
      </c>
      <c r="AF372" s="46">
        <f t="shared" si="77"/>
        <v>2.8509267345626249E-3</v>
      </c>
    </row>
    <row r="373" spans="1:32" ht="13.5" customHeight="1" x14ac:dyDescent="0.25">
      <c r="A373" s="10" t="s">
        <v>870</v>
      </c>
      <c r="B373" s="34" t="s">
        <v>871</v>
      </c>
      <c r="C373" s="10" t="s">
        <v>774</v>
      </c>
      <c r="D373" s="64" t="s">
        <v>948</v>
      </c>
      <c r="E373" s="65" t="s">
        <v>949</v>
      </c>
      <c r="F373" s="55" t="s">
        <v>131</v>
      </c>
      <c r="G373" s="1" t="s">
        <v>205</v>
      </c>
      <c r="H373" s="55" t="s">
        <v>26</v>
      </c>
      <c r="I373" s="10" t="s">
        <v>27</v>
      </c>
      <c r="J373" s="4">
        <v>2008031490</v>
      </c>
      <c r="K373" s="9">
        <v>2.1999999999999999E-2</v>
      </c>
      <c r="L373" s="9">
        <v>0</v>
      </c>
      <c r="M373" s="9"/>
      <c r="N373" s="9">
        <v>1E-3</v>
      </c>
      <c r="O373" s="9">
        <v>3.5000000000000003E-2</v>
      </c>
      <c r="P373" s="9">
        <v>5.8000000000000003E-2</v>
      </c>
      <c r="Q373" s="56">
        <v>9667058</v>
      </c>
      <c r="R373" s="56">
        <v>5901171</v>
      </c>
      <c r="S373" s="4"/>
      <c r="T373" s="4"/>
      <c r="U373" s="4">
        <v>1611573</v>
      </c>
      <c r="V373" s="5">
        <v>1077157</v>
      </c>
      <c r="W373" s="5">
        <v>0</v>
      </c>
      <c r="X373" s="4">
        <v>0</v>
      </c>
      <c r="Y373" s="10">
        <v>0</v>
      </c>
      <c r="Z373" s="9">
        <v>0</v>
      </c>
      <c r="AA373" s="44">
        <f t="shared" si="72"/>
        <v>8589901</v>
      </c>
      <c r="AB373" s="45">
        <f t="shared" si="73"/>
        <v>0.68698940767769034</v>
      </c>
      <c r="AC373" s="45">
        <f t="shared" si="74"/>
        <v>0.18761252312453891</v>
      </c>
      <c r="AD373" s="45">
        <f t="shared" si="75"/>
        <v>2.9387840924745656E-3</v>
      </c>
      <c r="AE373" s="45">
        <f t="shared" si="76"/>
        <v>8.0256360919917641E-4</v>
      </c>
      <c r="AF373" s="46">
        <f t="shared" si="77"/>
        <v>4.2777720582459593E-3</v>
      </c>
    </row>
    <row r="374" spans="1:32" ht="13.5" customHeight="1" x14ac:dyDescent="0.25">
      <c r="A374" s="10" t="s">
        <v>872</v>
      </c>
      <c r="B374" s="34" t="s">
        <v>873</v>
      </c>
      <c r="C374" s="10" t="s">
        <v>774</v>
      </c>
      <c r="D374" s="64" t="s">
        <v>948</v>
      </c>
      <c r="E374" s="65" t="s">
        <v>949</v>
      </c>
      <c r="F374" s="55" t="s">
        <v>131</v>
      </c>
      <c r="G374" s="1" t="s">
        <v>205</v>
      </c>
      <c r="H374" s="55" t="s">
        <v>26</v>
      </c>
      <c r="I374" s="10" t="s">
        <v>27</v>
      </c>
      <c r="J374" s="4">
        <v>4825488336</v>
      </c>
      <c r="K374" s="9">
        <v>2.1999999999999999E-2</v>
      </c>
      <c r="L374" s="9">
        <v>0</v>
      </c>
      <c r="M374" s="9"/>
      <c r="N374" s="9">
        <v>1E-3</v>
      </c>
      <c r="O374" s="9">
        <v>3.5000000000000003E-2</v>
      </c>
      <c r="P374" s="9">
        <v>5.8000000000000003E-2</v>
      </c>
      <c r="Q374" s="56">
        <v>14265972</v>
      </c>
      <c r="R374" s="56">
        <v>10421448</v>
      </c>
      <c r="S374" s="4"/>
      <c r="T374" s="4"/>
      <c r="U374" s="4">
        <v>1690210</v>
      </c>
      <c r="V374" s="5">
        <v>1077157</v>
      </c>
      <c r="W374" s="5">
        <v>0</v>
      </c>
      <c r="X374" s="4">
        <v>0</v>
      </c>
      <c r="Y374" s="10">
        <v>0</v>
      </c>
      <c r="Z374" s="9">
        <v>0</v>
      </c>
      <c r="AA374" s="44">
        <f t="shared" si="72"/>
        <v>13188815</v>
      </c>
      <c r="AB374" s="45">
        <f t="shared" si="73"/>
        <v>0.79017318841760997</v>
      </c>
      <c r="AC374" s="45">
        <f t="shared" si="74"/>
        <v>0.12815480390012293</v>
      </c>
      <c r="AD374" s="45">
        <f t="shared" si="75"/>
        <v>2.1596670169632339E-3</v>
      </c>
      <c r="AE374" s="45">
        <f t="shared" si="76"/>
        <v>3.5026714029964243E-4</v>
      </c>
      <c r="AF374" s="46">
        <f t="shared" si="77"/>
        <v>2.7331565391229659E-3</v>
      </c>
    </row>
    <row r="375" spans="1:32" ht="13.5" customHeight="1" x14ac:dyDescent="0.25">
      <c r="A375" s="10" t="s">
        <v>874</v>
      </c>
      <c r="B375" s="34" t="s">
        <v>875</v>
      </c>
      <c r="C375" s="10" t="s">
        <v>774</v>
      </c>
      <c r="D375" s="64" t="s">
        <v>948</v>
      </c>
      <c r="E375" s="65" t="s">
        <v>949</v>
      </c>
      <c r="F375" s="55" t="s">
        <v>131</v>
      </c>
      <c r="G375" s="1" t="s">
        <v>205</v>
      </c>
      <c r="H375" s="55" t="s">
        <v>26</v>
      </c>
      <c r="I375" s="10" t="s">
        <v>27</v>
      </c>
      <c r="J375" s="4">
        <v>2911638381</v>
      </c>
      <c r="K375" s="9">
        <v>2.1999999999999999E-2</v>
      </c>
      <c r="L375" s="9">
        <v>0</v>
      </c>
      <c r="M375" s="9"/>
      <c r="N375" s="9">
        <v>1E-3</v>
      </c>
      <c r="O375" s="9">
        <v>3.5000000000000003E-2</v>
      </c>
      <c r="P375" s="9">
        <v>5.8000000000000003E-2</v>
      </c>
      <c r="Q375" s="56">
        <v>10924621</v>
      </c>
      <c r="R375" s="56">
        <v>7555138</v>
      </c>
      <c r="S375" s="4"/>
      <c r="T375" s="4"/>
      <c r="U375" s="4">
        <v>1215169</v>
      </c>
      <c r="V375" s="5">
        <v>1077157</v>
      </c>
      <c r="W375" s="5">
        <v>0</v>
      </c>
      <c r="X375" s="4">
        <v>0</v>
      </c>
      <c r="Y375" s="10">
        <v>0</v>
      </c>
      <c r="Z375" s="9">
        <v>0</v>
      </c>
      <c r="AA375" s="44">
        <f t="shared" si="72"/>
        <v>9847464</v>
      </c>
      <c r="AB375" s="45">
        <f t="shared" si="73"/>
        <v>0.76721661536411812</v>
      </c>
      <c r="AC375" s="45">
        <f t="shared" si="74"/>
        <v>0.12339918175887721</v>
      </c>
      <c r="AD375" s="45">
        <f t="shared" si="75"/>
        <v>2.5948064324544293E-3</v>
      </c>
      <c r="AE375" s="45">
        <f t="shared" si="76"/>
        <v>4.1734887406678954E-4</v>
      </c>
      <c r="AF375" s="46">
        <f t="shared" si="77"/>
        <v>3.3821040635609069E-3</v>
      </c>
    </row>
    <row r="376" spans="1:32" ht="13.5" customHeight="1" x14ac:dyDescent="0.25">
      <c r="A376" s="10" t="s">
        <v>876</v>
      </c>
      <c r="B376" s="34" t="s">
        <v>877</v>
      </c>
      <c r="C376" s="10" t="s">
        <v>774</v>
      </c>
      <c r="D376" s="64" t="s">
        <v>948</v>
      </c>
      <c r="E376" s="65" t="s">
        <v>949</v>
      </c>
      <c r="F376" s="55" t="s">
        <v>131</v>
      </c>
      <c r="G376" s="1" t="s">
        <v>205</v>
      </c>
      <c r="H376" s="55" t="s">
        <v>26</v>
      </c>
      <c r="I376" s="10" t="s">
        <v>27</v>
      </c>
      <c r="J376" s="4">
        <v>6678662182</v>
      </c>
      <c r="K376" s="9">
        <v>2.1999999999999999E-2</v>
      </c>
      <c r="L376" s="9">
        <v>0</v>
      </c>
      <c r="M376" s="9"/>
      <c r="N376" s="9">
        <v>1E-3</v>
      </c>
      <c r="O376" s="9">
        <v>3.5000000000000003E-2</v>
      </c>
      <c r="P376" s="9">
        <v>5.8000000000000003E-2</v>
      </c>
      <c r="Q376" s="56">
        <v>19721070</v>
      </c>
      <c r="R376" s="56">
        <v>15107092</v>
      </c>
      <c r="S376" s="4"/>
      <c r="T376" s="4"/>
      <c r="U376" s="4">
        <v>2459664</v>
      </c>
      <c r="V376" s="5">
        <v>1077157</v>
      </c>
      <c r="W376" s="5">
        <v>0</v>
      </c>
      <c r="X376" s="4">
        <v>0</v>
      </c>
      <c r="Y376" s="10">
        <v>0</v>
      </c>
      <c r="Z376" s="9">
        <v>0</v>
      </c>
      <c r="AA376" s="44">
        <f t="shared" si="72"/>
        <v>18643913</v>
      </c>
      <c r="AB376" s="45">
        <f t="shared" si="73"/>
        <v>0.81029620766842236</v>
      </c>
      <c r="AC376" s="45">
        <f t="shared" si="74"/>
        <v>0.13192852809386099</v>
      </c>
      <c r="AD376" s="45">
        <f t="shared" si="75"/>
        <v>2.2619937329239211E-3</v>
      </c>
      <c r="AE376" s="45">
        <f t="shared" si="76"/>
        <v>3.6828693127033207E-4</v>
      </c>
      <c r="AF376" s="46">
        <f t="shared" si="77"/>
        <v>2.791564012662319E-3</v>
      </c>
    </row>
    <row r="377" spans="1:32" ht="13.5" customHeight="1" x14ac:dyDescent="0.25">
      <c r="A377" s="10" t="s">
        <v>878</v>
      </c>
      <c r="B377" s="34" t="s">
        <v>879</v>
      </c>
      <c r="C377" s="10" t="s">
        <v>774</v>
      </c>
      <c r="D377" s="64" t="s">
        <v>948</v>
      </c>
      <c r="E377" s="65" t="s">
        <v>949</v>
      </c>
      <c r="F377" s="55" t="s">
        <v>131</v>
      </c>
      <c r="G377" s="1" t="s">
        <v>205</v>
      </c>
      <c r="H377" s="55" t="s">
        <v>26</v>
      </c>
      <c r="I377" s="10" t="s">
        <v>27</v>
      </c>
      <c r="J377" s="4">
        <v>6729010937</v>
      </c>
      <c r="K377" s="9">
        <v>2.1999999999999999E-2</v>
      </c>
      <c r="L377" s="9">
        <v>0</v>
      </c>
      <c r="M377" s="9"/>
      <c r="N377" s="9">
        <v>1E-3</v>
      </c>
      <c r="O377" s="9">
        <v>3.5000000000000003E-2</v>
      </c>
      <c r="P377" s="9">
        <v>5.8000000000000003E-2</v>
      </c>
      <c r="Q377" s="56">
        <v>20723226</v>
      </c>
      <c r="R377" s="56">
        <v>15975538</v>
      </c>
      <c r="S377" s="4"/>
      <c r="T377" s="4"/>
      <c r="U377" s="4">
        <v>2593374</v>
      </c>
      <c r="V377" s="5">
        <v>1077157</v>
      </c>
      <c r="W377" s="5">
        <v>0</v>
      </c>
      <c r="X377" s="4">
        <v>0</v>
      </c>
      <c r="Y377" s="10">
        <v>0</v>
      </c>
      <c r="Z377" s="9">
        <v>0</v>
      </c>
      <c r="AA377" s="44">
        <f t="shared" si="72"/>
        <v>19646069</v>
      </c>
      <c r="AB377" s="45">
        <f t="shared" si="73"/>
        <v>0.81316715318469057</v>
      </c>
      <c r="AC377" s="45">
        <f t="shared" si="74"/>
        <v>0.13200472827413973</v>
      </c>
      <c r="AD377" s="45">
        <f t="shared" si="75"/>
        <v>2.3741287017616866E-3</v>
      </c>
      <c r="AE377" s="45">
        <f t="shared" si="76"/>
        <v>3.8540195940834742E-4</v>
      </c>
      <c r="AF377" s="46">
        <f t="shared" si="77"/>
        <v>2.9196072326134193E-3</v>
      </c>
    </row>
    <row r="378" spans="1:32" ht="13.5" customHeight="1" x14ac:dyDescent="0.25">
      <c r="A378" s="10" t="s">
        <v>880</v>
      </c>
      <c r="B378" s="34" t="s">
        <v>881</v>
      </c>
      <c r="C378" s="10" t="s">
        <v>774</v>
      </c>
      <c r="D378" s="64" t="s">
        <v>948</v>
      </c>
      <c r="E378" s="65" t="s">
        <v>949</v>
      </c>
      <c r="F378" s="55" t="s">
        <v>131</v>
      </c>
      <c r="G378" s="1" t="s">
        <v>205</v>
      </c>
      <c r="H378" s="55" t="s">
        <v>26</v>
      </c>
      <c r="I378" s="10" t="s">
        <v>27</v>
      </c>
      <c r="J378" s="4">
        <v>7614403309</v>
      </c>
      <c r="K378" s="9">
        <v>2.1999999999999999E-2</v>
      </c>
      <c r="L378" s="9">
        <v>0</v>
      </c>
      <c r="M378" s="9"/>
      <c r="N378" s="9">
        <v>1E-3</v>
      </c>
      <c r="O378" s="9">
        <v>3.5000000000000003E-2</v>
      </c>
      <c r="P378" s="9">
        <v>5.8000000000000003E-2</v>
      </c>
      <c r="Q378" s="56">
        <v>21302353</v>
      </c>
      <c r="R378" s="56">
        <v>16473166</v>
      </c>
      <c r="S378" s="4"/>
      <c r="T378" s="4"/>
      <c r="U378" s="4">
        <v>2674873</v>
      </c>
      <c r="V378" s="5">
        <v>1077157</v>
      </c>
      <c r="W378" s="5">
        <v>0</v>
      </c>
      <c r="X378" s="4">
        <v>0</v>
      </c>
      <c r="Y378" s="10">
        <v>0</v>
      </c>
      <c r="Z378" s="9">
        <v>0</v>
      </c>
      <c r="AA378" s="44">
        <f t="shared" si="72"/>
        <v>20225196</v>
      </c>
      <c r="AB378" s="45">
        <f t="shared" si="73"/>
        <v>0.81448733549974006</v>
      </c>
      <c r="AC378" s="45">
        <f t="shared" si="74"/>
        <v>0.1322544908835494</v>
      </c>
      <c r="AD378" s="45">
        <f t="shared" si="75"/>
        <v>2.1634217852013701E-3</v>
      </c>
      <c r="AE378" s="45">
        <f t="shared" si="76"/>
        <v>3.5129121632398682E-4</v>
      </c>
      <c r="AF378" s="46">
        <f t="shared" si="77"/>
        <v>2.6561760888203041E-3</v>
      </c>
    </row>
    <row r="379" spans="1:32" ht="13.5" customHeight="1" x14ac:dyDescent="0.25">
      <c r="A379" s="10" t="s">
        <v>882</v>
      </c>
      <c r="B379" s="34" t="s">
        <v>883</v>
      </c>
      <c r="C379" s="10" t="s">
        <v>774</v>
      </c>
      <c r="D379" s="64" t="s">
        <v>948</v>
      </c>
      <c r="E379" s="65" t="s">
        <v>949</v>
      </c>
      <c r="F379" s="55" t="s">
        <v>131</v>
      </c>
      <c r="G379" s="1" t="s">
        <v>205</v>
      </c>
      <c r="H379" s="55" t="s">
        <v>26</v>
      </c>
      <c r="I379" s="10" t="s">
        <v>27</v>
      </c>
      <c r="J379" s="4">
        <v>5649088660</v>
      </c>
      <c r="K379" s="9">
        <v>2.1999999999999999E-2</v>
      </c>
      <c r="L379" s="9">
        <v>0</v>
      </c>
      <c r="M379" s="9"/>
      <c r="N379" s="9">
        <v>1E-3</v>
      </c>
      <c r="O379" s="9">
        <v>3.5000000000000003E-2</v>
      </c>
      <c r="P379" s="9">
        <v>5.8000000000000003E-2</v>
      </c>
      <c r="Q379" s="56">
        <v>17432033</v>
      </c>
      <c r="R379" s="56">
        <v>13142969</v>
      </c>
      <c r="S379" s="4"/>
      <c r="T379" s="4"/>
      <c r="U379" s="4">
        <v>2134750</v>
      </c>
      <c r="V379" s="5">
        <v>1077157</v>
      </c>
      <c r="W379" s="5">
        <v>0</v>
      </c>
      <c r="X379" s="4">
        <v>0</v>
      </c>
      <c r="Y379" s="10">
        <v>0</v>
      </c>
      <c r="Z379" s="9">
        <v>0</v>
      </c>
      <c r="AA379" s="44">
        <f t="shared" si="72"/>
        <v>16354876</v>
      </c>
      <c r="AB379" s="45">
        <f t="shared" si="73"/>
        <v>0.8036116568538948</v>
      </c>
      <c r="AC379" s="45">
        <f t="shared" si="74"/>
        <v>0.1305268227041281</v>
      </c>
      <c r="AD379" s="45">
        <f t="shared" si="75"/>
        <v>2.3265644763309484E-3</v>
      </c>
      <c r="AE379" s="45">
        <f t="shared" si="76"/>
        <v>3.7789281218326639E-4</v>
      </c>
      <c r="AF379" s="46">
        <f t="shared" si="77"/>
        <v>2.8951353013461113E-3</v>
      </c>
    </row>
    <row r="380" spans="1:32" ht="13.5" customHeight="1" x14ac:dyDescent="0.25">
      <c r="A380" s="10" t="s">
        <v>884</v>
      </c>
      <c r="B380" s="34" t="s">
        <v>885</v>
      </c>
      <c r="C380" s="10" t="s">
        <v>774</v>
      </c>
      <c r="D380" s="64" t="s">
        <v>948</v>
      </c>
      <c r="E380" s="65" t="s">
        <v>949</v>
      </c>
      <c r="F380" s="55" t="s">
        <v>131</v>
      </c>
      <c r="G380" s="1" t="s">
        <v>205</v>
      </c>
      <c r="H380" s="55" t="s">
        <v>26</v>
      </c>
      <c r="I380" s="10" t="s">
        <v>27</v>
      </c>
      <c r="J380" s="4">
        <v>4059153771</v>
      </c>
      <c r="K380" s="9">
        <v>2.1999999999999999E-2</v>
      </c>
      <c r="L380" s="9">
        <v>0</v>
      </c>
      <c r="M380" s="9"/>
      <c r="N380" s="9">
        <v>1E-3</v>
      </c>
      <c r="O380" s="9">
        <v>3.5000000000000003E-2</v>
      </c>
      <c r="P380" s="9">
        <v>5.8000000000000003E-2</v>
      </c>
      <c r="Q380" s="56">
        <v>13970295</v>
      </c>
      <c r="R380" s="56">
        <v>10174212</v>
      </c>
      <c r="S380" s="4"/>
      <c r="T380" s="4"/>
      <c r="U380" s="4">
        <v>1641769</v>
      </c>
      <c r="V380" s="5">
        <v>1077157</v>
      </c>
      <c r="W380" s="5">
        <v>0</v>
      </c>
      <c r="X380" s="4">
        <v>0</v>
      </c>
      <c r="Y380" s="10">
        <v>0</v>
      </c>
      <c r="Z380" s="9">
        <v>0</v>
      </c>
      <c r="AA380" s="44">
        <f t="shared" si="72"/>
        <v>12893138</v>
      </c>
      <c r="AB380" s="45">
        <f t="shared" si="73"/>
        <v>0.78911836668466595</v>
      </c>
      <c r="AC380" s="45">
        <f t="shared" si="74"/>
        <v>0.1273366499295982</v>
      </c>
      <c r="AD380" s="45">
        <f t="shared" si="75"/>
        <v>2.5064859756454886E-3</v>
      </c>
      <c r="AE380" s="45">
        <f t="shared" si="76"/>
        <v>4.0446090309003964E-4</v>
      </c>
      <c r="AF380" s="46">
        <f t="shared" si="77"/>
        <v>3.1763117948654823E-3</v>
      </c>
    </row>
    <row r="381" spans="1:32" ht="13.5" customHeight="1" x14ac:dyDescent="0.25">
      <c r="A381" s="10" t="s">
        <v>886</v>
      </c>
      <c r="B381" s="34" t="s">
        <v>887</v>
      </c>
      <c r="C381" s="10" t="s">
        <v>774</v>
      </c>
      <c r="D381" s="64" t="s">
        <v>948</v>
      </c>
      <c r="E381" s="65" t="s">
        <v>949</v>
      </c>
      <c r="F381" s="55" t="s">
        <v>131</v>
      </c>
      <c r="G381" s="1" t="s">
        <v>205</v>
      </c>
      <c r="H381" s="55" t="s">
        <v>26</v>
      </c>
      <c r="I381" s="10" t="s">
        <v>27</v>
      </c>
      <c r="J381" s="4">
        <v>2856922499</v>
      </c>
      <c r="K381" s="9">
        <v>2.1999999999999999E-2</v>
      </c>
      <c r="L381" s="9">
        <v>0</v>
      </c>
      <c r="M381" s="9"/>
      <c r="N381" s="9">
        <v>1E-3</v>
      </c>
      <c r="O381" s="9">
        <v>3.5000000000000003E-2</v>
      </c>
      <c r="P381" s="9">
        <v>5.8000000000000003E-2</v>
      </c>
      <c r="Q381" s="56">
        <v>9800750</v>
      </c>
      <c r="R381" s="56">
        <v>6587143</v>
      </c>
      <c r="S381" s="4"/>
      <c r="T381" s="4"/>
      <c r="U381" s="4">
        <v>1059293</v>
      </c>
      <c r="V381" s="5">
        <v>1077157</v>
      </c>
      <c r="W381" s="5">
        <v>0</v>
      </c>
      <c r="X381" s="4">
        <v>0</v>
      </c>
      <c r="Y381" s="10">
        <v>0</v>
      </c>
      <c r="Z381" s="9">
        <v>0</v>
      </c>
      <c r="AA381" s="44">
        <f t="shared" si="72"/>
        <v>8723593</v>
      </c>
      <c r="AB381" s="45">
        <f t="shared" si="73"/>
        <v>0.75509517695289086</v>
      </c>
      <c r="AC381" s="45">
        <f t="shared" si="74"/>
        <v>0.12142852148191691</v>
      </c>
      <c r="AD381" s="45">
        <f t="shared" si="75"/>
        <v>2.30567787621319E-3</v>
      </c>
      <c r="AE381" s="45">
        <f t="shared" si="76"/>
        <v>3.707811466257069E-4</v>
      </c>
      <c r="AF381" s="46">
        <f t="shared" si="77"/>
        <v>3.0534930517203364E-3</v>
      </c>
    </row>
    <row r="382" spans="1:32" ht="13.5" customHeight="1" x14ac:dyDescent="0.25">
      <c r="A382" s="10" t="s">
        <v>888</v>
      </c>
      <c r="B382" s="34" t="s">
        <v>889</v>
      </c>
      <c r="C382" s="10" t="s">
        <v>774</v>
      </c>
      <c r="D382" s="64" t="s">
        <v>948</v>
      </c>
      <c r="E382" s="65" t="s">
        <v>949</v>
      </c>
      <c r="F382" s="55" t="s">
        <v>131</v>
      </c>
      <c r="G382" s="1" t="s">
        <v>205</v>
      </c>
      <c r="H382" s="55" t="s">
        <v>26</v>
      </c>
      <c r="I382" s="10" t="s">
        <v>27</v>
      </c>
      <c r="J382" s="4">
        <v>2603507216</v>
      </c>
      <c r="K382" s="9">
        <v>2.1999999999999999E-2</v>
      </c>
      <c r="L382" s="9">
        <v>0</v>
      </c>
      <c r="M382" s="9"/>
      <c r="N382" s="9">
        <v>1E-3</v>
      </c>
      <c r="O382" s="9">
        <v>3.5000000000000003E-2</v>
      </c>
      <c r="P382" s="9">
        <v>5.8000000000000003E-2</v>
      </c>
      <c r="Q382" s="56">
        <v>9803855</v>
      </c>
      <c r="R382" s="56">
        <v>6592711</v>
      </c>
      <c r="S382" s="4"/>
      <c r="T382" s="4"/>
      <c r="U382" s="4">
        <v>1056830</v>
      </c>
      <c r="V382" s="5">
        <v>1077157</v>
      </c>
      <c r="W382" s="5">
        <v>0</v>
      </c>
      <c r="X382" s="4">
        <v>0</v>
      </c>
      <c r="Y382" s="10">
        <v>0</v>
      </c>
      <c r="Z382" s="9">
        <v>0</v>
      </c>
      <c r="AA382" s="44">
        <f t="shared" si="72"/>
        <v>8726698</v>
      </c>
      <c r="AB382" s="45">
        <f t="shared" si="73"/>
        <v>0.75546455257188916</v>
      </c>
      <c r="AC382" s="45">
        <f t="shared" si="74"/>
        <v>0.12110307930903533</v>
      </c>
      <c r="AD382" s="45">
        <f t="shared" si="75"/>
        <v>2.5322422613173966E-3</v>
      </c>
      <c r="AE382" s="45">
        <f t="shared" si="76"/>
        <v>4.059255121342441E-4</v>
      </c>
      <c r="AF382" s="46">
        <f t="shared" si="77"/>
        <v>3.3519008306831595E-3</v>
      </c>
    </row>
    <row r="383" spans="1:32" ht="13.5" customHeight="1" x14ac:dyDescent="0.25">
      <c r="A383" s="10" t="s">
        <v>890</v>
      </c>
      <c r="B383" s="34" t="s">
        <v>891</v>
      </c>
      <c r="C383" s="10" t="s">
        <v>774</v>
      </c>
      <c r="D383" s="64" t="s">
        <v>948</v>
      </c>
      <c r="E383" s="65" t="s">
        <v>949</v>
      </c>
      <c r="F383" s="55" t="s">
        <v>131</v>
      </c>
      <c r="G383" s="55" t="s">
        <v>205</v>
      </c>
      <c r="H383" s="55" t="s">
        <v>26</v>
      </c>
      <c r="I383" s="10" t="s">
        <v>27</v>
      </c>
      <c r="J383" s="4">
        <v>2679838530</v>
      </c>
      <c r="K383" s="9">
        <v>2.1999999999999999E-2</v>
      </c>
      <c r="L383" s="9">
        <v>0</v>
      </c>
      <c r="M383" s="9"/>
      <c r="N383" s="9">
        <v>1E-3</v>
      </c>
      <c r="O383" s="9">
        <v>3.5000000000000003E-2</v>
      </c>
      <c r="P383" s="9">
        <v>5.8000000000000003E-2</v>
      </c>
      <c r="Q383" s="56">
        <v>9337357</v>
      </c>
      <c r="R383" s="56">
        <v>6190201</v>
      </c>
      <c r="S383" s="4"/>
      <c r="T383" s="4"/>
      <c r="U383" s="4">
        <v>992842</v>
      </c>
      <c r="V383" s="5">
        <v>1077157</v>
      </c>
      <c r="W383" s="5">
        <v>0</v>
      </c>
      <c r="X383" s="4">
        <v>0</v>
      </c>
      <c r="Y383" s="10">
        <v>0</v>
      </c>
      <c r="Z383" s="9">
        <v>0</v>
      </c>
      <c r="AA383" s="44">
        <f t="shared" si="72"/>
        <v>8260200</v>
      </c>
      <c r="AB383" s="45">
        <f t="shared" si="73"/>
        <v>0.74940086196460132</v>
      </c>
      <c r="AC383" s="45">
        <f t="shared" si="74"/>
        <v>0.12019587903440594</v>
      </c>
      <c r="AD383" s="45">
        <f t="shared" si="75"/>
        <v>2.3099156649561271E-3</v>
      </c>
      <c r="AE383" s="45">
        <f t="shared" si="76"/>
        <v>3.7048575460253572E-4</v>
      </c>
      <c r="AF383" s="46">
        <f t="shared" si="77"/>
        <v>3.0823498906853916E-3</v>
      </c>
    </row>
    <row r="384" spans="1:32" ht="13.5" customHeight="1" x14ac:dyDescent="0.25">
      <c r="A384" s="10" t="s">
        <v>892</v>
      </c>
      <c r="B384" s="34" t="s">
        <v>893</v>
      </c>
      <c r="C384" s="10" t="s">
        <v>774</v>
      </c>
      <c r="D384" s="64" t="s">
        <v>948</v>
      </c>
      <c r="E384" s="65" t="s">
        <v>949</v>
      </c>
      <c r="F384" s="55" t="s">
        <v>131</v>
      </c>
      <c r="G384" s="55" t="s">
        <v>205</v>
      </c>
      <c r="H384" s="55" t="s">
        <v>26</v>
      </c>
      <c r="I384" s="10" t="s">
        <v>27</v>
      </c>
      <c r="J384" s="4">
        <v>1642278268</v>
      </c>
      <c r="K384" s="9">
        <v>2.1999999999999999E-2</v>
      </c>
      <c r="L384" s="9">
        <v>0</v>
      </c>
      <c r="M384" s="9"/>
      <c r="N384" s="9">
        <v>1E-3</v>
      </c>
      <c r="O384" s="9">
        <v>3.5000000000000003E-2</v>
      </c>
      <c r="P384" s="9">
        <v>5.8000000000000003E-2</v>
      </c>
      <c r="Q384" s="56">
        <v>8134799</v>
      </c>
      <c r="R384" s="56">
        <v>5285314</v>
      </c>
      <c r="S384" s="4"/>
      <c r="T384" s="4"/>
      <c r="U384" s="4">
        <v>695171</v>
      </c>
      <c r="V384" s="5">
        <v>1077157</v>
      </c>
      <c r="W384" s="5">
        <v>0</v>
      </c>
      <c r="X384" s="4">
        <v>0</v>
      </c>
      <c r="Y384" s="10">
        <v>0</v>
      </c>
      <c r="Z384" s="9">
        <v>0</v>
      </c>
      <c r="AA384" s="44">
        <f t="shared" si="72"/>
        <v>7057642</v>
      </c>
      <c r="AB384" s="45">
        <f t="shared" si="73"/>
        <v>0.7488781663904176</v>
      </c>
      <c r="AC384" s="45">
        <f t="shared" si="74"/>
        <v>9.849904543188788E-2</v>
      </c>
      <c r="AD384" s="45">
        <f t="shared" si="75"/>
        <v>3.2182816414154732E-3</v>
      </c>
      <c r="AE384" s="45">
        <f t="shared" si="76"/>
        <v>4.2329671745982086E-4</v>
      </c>
      <c r="AF384" s="46">
        <f t="shared" si="77"/>
        <v>4.2974702506384261E-3</v>
      </c>
    </row>
    <row r="385" spans="1:32" ht="13.5" customHeight="1" x14ac:dyDescent="0.25">
      <c r="A385" s="10" t="s">
        <v>894</v>
      </c>
      <c r="B385" s="34" t="s">
        <v>895</v>
      </c>
      <c r="C385" s="10" t="s">
        <v>774</v>
      </c>
      <c r="D385" s="64" t="s">
        <v>948</v>
      </c>
      <c r="E385" s="65" t="s">
        <v>949</v>
      </c>
      <c r="F385" s="55" t="s">
        <v>131</v>
      </c>
      <c r="G385" s="55" t="s">
        <v>205</v>
      </c>
      <c r="H385" s="55" t="s">
        <v>26</v>
      </c>
      <c r="I385" s="10" t="s">
        <v>27</v>
      </c>
      <c r="J385" s="4">
        <v>2783077962</v>
      </c>
      <c r="K385" s="9">
        <v>2.1999999999999999E-2</v>
      </c>
      <c r="L385" s="9">
        <v>0</v>
      </c>
      <c r="M385" s="9"/>
      <c r="N385" s="9">
        <v>1E-3</v>
      </c>
      <c r="O385" s="9">
        <v>3.5000000000000003E-2</v>
      </c>
      <c r="P385" s="9">
        <v>5.8000000000000003E-2</v>
      </c>
      <c r="Q385" s="56">
        <v>11869260</v>
      </c>
      <c r="R385" s="56">
        <v>8565775</v>
      </c>
      <c r="S385" s="4"/>
      <c r="T385" s="4"/>
      <c r="U385" s="4">
        <v>1149171</v>
      </c>
      <c r="V385" s="5">
        <v>1077157</v>
      </c>
      <c r="W385" s="5">
        <v>0</v>
      </c>
      <c r="X385" s="4">
        <v>0</v>
      </c>
      <c r="Y385" s="10">
        <v>0</v>
      </c>
      <c r="Z385" s="9">
        <v>0</v>
      </c>
      <c r="AA385" s="44">
        <f t="shared" si="72"/>
        <v>10792103</v>
      </c>
      <c r="AB385" s="45">
        <f t="shared" si="73"/>
        <v>0.79370767680775467</v>
      </c>
      <c r="AC385" s="45">
        <f t="shared" si="74"/>
        <v>0.10648258268105855</v>
      </c>
      <c r="AD385" s="45">
        <f t="shared" si="75"/>
        <v>3.0778063413805295E-3</v>
      </c>
      <c r="AE385" s="45">
        <f t="shared" si="76"/>
        <v>4.1291369328876889E-4</v>
      </c>
      <c r="AF385" s="46">
        <f t="shared" si="77"/>
        <v>3.8777580604477512E-3</v>
      </c>
    </row>
    <row r="386" spans="1:32" ht="13.5" customHeight="1" x14ac:dyDescent="0.25">
      <c r="A386" s="10" t="s">
        <v>896</v>
      </c>
      <c r="B386" s="34" t="s">
        <v>897</v>
      </c>
      <c r="C386" s="10" t="s">
        <v>774</v>
      </c>
      <c r="D386" s="64" t="s">
        <v>948</v>
      </c>
      <c r="E386" s="65" t="s">
        <v>949</v>
      </c>
      <c r="F386" s="55" t="s">
        <v>131</v>
      </c>
      <c r="G386" s="55" t="s">
        <v>205</v>
      </c>
      <c r="H386" s="55" t="s">
        <v>26</v>
      </c>
      <c r="I386" s="10" t="s">
        <v>27</v>
      </c>
      <c r="J386" s="4">
        <v>3912802639</v>
      </c>
      <c r="K386" s="9">
        <v>2.1999999999999999E-2</v>
      </c>
      <c r="L386" s="9">
        <v>0</v>
      </c>
      <c r="M386" s="9"/>
      <c r="N386" s="9">
        <v>1E-3</v>
      </c>
      <c r="O386" s="9">
        <v>3.5000000000000003E-2</v>
      </c>
      <c r="P386" s="9">
        <v>5.8000000000000003E-2</v>
      </c>
      <c r="Q386" s="56">
        <v>14816753</v>
      </c>
      <c r="R386" s="56">
        <v>11163791</v>
      </c>
      <c r="S386" s="4"/>
      <c r="T386" s="4"/>
      <c r="U386" s="4">
        <v>1498648</v>
      </c>
      <c r="V386" s="5">
        <v>1077157</v>
      </c>
      <c r="W386" s="5">
        <v>0</v>
      </c>
      <c r="X386" s="4">
        <v>0</v>
      </c>
      <c r="Y386" s="10">
        <v>0</v>
      </c>
      <c r="Z386" s="9">
        <v>0</v>
      </c>
      <c r="AA386" s="44">
        <f t="shared" si="72"/>
        <v>13739596</v>
      </c>
      <c r="AB386" s="45">
        <f t="shared" si="73"/>
        <v>0.81252687488045505</v>
      </c>
      <c r="AC386" s="45">
        <f t="shared" si="74"/>
        <v>0.10907511399898512</v>
      </c>
      <c r="AD386" s="45">
        <f t="shared" si="75"/>
        <v>2.8531444159046941E-3</v>
      </c>
      <c r="AE386" s="45">
        <f t="shared" si="76"/>
        <v>3.8301139573526031E-4</v>
      </c>
      <c r="AF386" s="46">
        <f t="shared" si="77"/>
        <v>3.511446210716993E-3</v>
      </c>
    </row>
    <row r="387" spans="1:32" ht="13.5" customHeight="1" x14ac:dyDescent="0.25">
      <c r="A387" s="10" t="s">
        <v>898</v>
      </c>
      <c r="B387" s="34" t="s">
        <v>899</v>
      </c>
      <c r="C387" s="10" t="s">
        <v>774</v>
      </c>
      <c r="D387" s="64" t="s">
        <v>948</v>
      </c>
      <c r="E387" s="65" t="s">
        <v>949</v>
      </c>
      <c r="F387" s="55" t="s">
        <v>131</v>
      </c>
      <c r="G387" s="55" t="s">
        <v>205</v>
      </c>
      <c r="H387" s="55" t="s">
        <v>26</v>
      </c>
      <c r="I387" s="10" t="s">
        <v>27</v>
      </c>
      <c r="J387" s="4">
        <v>2328284676</v>
      </c>
      <c r="K387" s="9">
        <v>2.1999999999999999E-2</v>
      </c>
      <c r="L387" s="9">
        <v>0</v>
      </c>
      <c r="M387" s="9"/>
      <c r="N387" s="9">
        <v>1E-3</v>
      </c>
      <c r="O387" s="9">
        <v>3.5000000000000003E-2</v>
      </c>
      <c r="P387" s="9">
        <v>5.8000000000000003E-2</v>
      </c>
      <c r="Q387" s="56">
        <v>10309529</v>
      </c>
      <c r="R387" s="56">
        <v>7195297</v>
      </c>
      <c r="S387" s="4"/>
      <c r="T387" s="4"/>
      <c r="U387" s="4">
        <v>959918</v>
      </c>
      <c r="V387" s="5">
        <v>1077157</v>
      </c>
      <c r="W387" s="5">
        <v>0</v>
      </c>
      <c r="X387" s="4">
        <v>0</v>
      </c>
      <c r="Y387" s="10">
        <v>0</v>
      </c>
      <c r="Z387" s="9">
        <v>0</v>
      </c>
      <c r="AA387" s="44">
        <f t="shared" si="72"/>
        <v>9232372</v>
      </c>
      <c r="AB387" s="45">
        <f t="shared" si="73"/>
        <v>0.77935518629448641</v>
      </c>
      <c r="AC387" s="45">
        <f t="shared" si="74"/>
        <v>0.10397306347707827</v>
      </c>
      <c r="AD387" s="45">
        <f t="shared" si="75"/>
        <v>3.0903854129906237E-3</v>
      </c>
      <c r="AE387" s="45">
        <f t="shared" si="76"/>
        <v>4.1228549493747558E-4</v>
      </c>
      <c r="AF387" s="46">
        <f t="shared" si="77"/>
        <v>3.9653106405618931E-3</v>
      </c>
    </row>
    <row r="388" spans="1:32" ht="13.5" customHeight="1" x14ac:dyDescent="0.25">
      <c r="A388" s="10" t="s">
        <v>900</v>
      </c>
      <c r="B388" s="34" t="s">
        <v>901</v>
      </c>
      <c r="C388" s="10" t="s">
        <v>774</v>
      </c>
      <c r="D388" s="64" t="s">
        <v>948</v>
      </c>
      <c r="E388" s="65" t="s">
        <v>949</v>
      </c>
      <c r="F388" s="55" t="s">
        <v>131</v>
      </c>
      <c r="G388" s="55" t="s">
        <v>205</v>
      </c>
      <c r="H388" s="55" t="s">
        <v>26</v>
      </c>
      <c r="I388" s="10" t="s">
        <v>27</v>
      </c>
      <c r="J388" s="4">
        <v>2436320118</v>
      </c>
      <c r="K388" s="9">
        <v>2.1999999999999999E-2</v>
      </c>
      <c r="L388" s="9">
        <v>0</v>
      </c>
      <c r="M388" s="9"/>
      <c r="N388" s="9">
        <v>1E-3</v>
      </c>
      <c r="O388" s="9">
        <v>3.5000000000000003E-2</v>
      </c>
      <c r="P388" s="9">
        <v>5.8000000000000003E-2</v>
      </c>
      <c r="Q388" s="56">
        <v>10718190</v>
      </c>
      <c r="R388" s="56">
        <v>7553655</v>
      </c>
      <c r="S388" s="4"/>
      <c r="T388" s="4"/>
      <c r="U388" s="4">
        <v>1010221</v>
      </c>
      <c r="V388" s="5">
        <v>1077157</v>
      </c>
      <c r="W388" s="5">
        <v>0</v>
      </c>
      <c r="X388" s="4">
        <v>0</v>
      </c>
      <c r="Y388" s="10">
        <v>0</v>
      </c>
      <c r="Z388" s="9">
        <v>0</v>
      </c>
      <c r="AA388" s="44">
        <f t="shared" si="72"/>
        <v>9641033</v>
      </c>
      <c r="AB388" s="45">
        <f t="shared" si="73"/>
        <v>0.78349021313380007</v>
      </c>
      <c r="AC388" s="45">
        <f t="shared" si="74"/>
        <v>0.10478348118920451</v>
      </c>
      <c r="AD388" s="45">
        <f t="shared" si="75"/>
        <v>3.1004361636191194E-3</v>
      </c>
      <c r="AE388" s="45">
        <f t="shared" si="76"/>
        <v>4.1465035425201051E-4</v>
      </c>
      <c r="AF388" s="46">
        <f t="shared" si="77"/>
        <v>3.9572110942113891E-3</v>
      </c>
    </row>
    <row r="389" spans="1:32" ht="13.5" customHeight="1" x14ac:dyDescent="0.25">
      <c r="A389" s="10" t="s">
        <v>902</v>
      </c>
      <c r="B389" s="34" t="s">
        <v>903</v>
      </c>
      <c r="C389" s="10" t="s">
        <v>774</v>
      </c>
      <c r="D389" s="64" t="s">
        <v>948</v>
      </c>
      <c r="E389" s="65" t="s">
        <v>949</v>
      </c>
      <c r="F389" s="55" t="s">
        <v>131</v>
      </c>
      <c r="G389" s="55" t="s">
        <v>205</v>
      </c>
      <c r="H389" s="55" t="s">
        <v>26</v>
      </c>
      <c r="I389" s="10" t="s">
        <v>27</v>
      </c>
      <c r="J389" s="4">
        <v>2930788777</v>
      </c>
      <c r="K389" s="9">
        <v>2.1999999999999999E-2</v>
      </c>
      <c r="L389" s="9">
        <v>0</v>
      </c>
      <c r="M389" s="9"/>
      <c r="N389" s="9">
        <v>1E-3</v>
      </c>
      <c r="O389" s="9">
        <v>3.5000000000000003E-2</v>
      </c>
      <c r="P389" s="9">
        <v>5.8000000000000003E-2</v>
      </c>
      <c r="Q389" s="56">
        <v>12232824</v>
      </c>
      <c r="R389" s="56">
        <v>8890849</v>
      </c>
      <c r="S389" s="4"/>
      <c r="T389" s="4"/>
      <c r="U389" s="4">
        <v>1187661</v>
      </c>
      <c r="V389" s="5">
        <v>1077157</v>
      </c>
      <c r="W389" s="5">
        <v>0</v>
      </c>
      <c r="X389" s="4">
        <v>0</v>
      </c>
      <c r="Y389" s="10">
        <v>0</v>
      </c>
      <c r="Z389" s="9">
        <v>0</v>
      </c>
      <c r="AA389" s="44">
        <f t="shared" si="72"/>
        <v>11155667</v>
      </c>
      <c r="AB389" s="45">
        <f t="shared" si="73"/>
        <v>0.79698049430840845</v>
      </c>
      <c r="AC389" s="45">
        <f t="shared" si="74"/>
        <v>0.10646257189283259</v>
      </c>
      <c r="AD389" s="45">
        <f t="shared" si="75"/>
        <v>3.0336027863122937E-3</v>
      </c>
      <c r="AE389" s="45">
        <f t="shared" si="76"/>
        <v>4.0523595877001682E-4</v>
      </c>
      <c r="AF389" s="46">
        <f t="shared" si="77"/>
        <v>3.806370178412895E-3</v>
      </c>
    </row>
    <row r="390" spans="1:32" ht="13.5" customHeight="1" x14ac:dyDescent="0.25">
      <c r="A390" s="10" t="s">
        <v>904</v>
      </c>
      <c r="B390" s="34" t="s">
        <v>905</v>
      </c>
      <c r="C390" s="10" t="s">
        <v>774</v>
      </c>
      <c r="D390" s="64" t="s">
        <v>948</v>
      </c>
      <c r="E390" s="65" t="s">
        <v>949</v>
      </c>
      <c r="F390" s="55" t="s">
        <v>131</v>
      </c>
      <c r="G390" s="55" t="s">
        <v>205</v>
      </c>
      <c r="H390" s="55" t="s">
        <v>26</v>
      </c>
      <c r="I390" s="10" t="s">
        <v>27</v>
      </c>
      <c r="J390" s="4">
        <v>2127808021</v>
      </c>
      <c r="K390" s="9">
        <v>2.1999999999999999E-2</v>
      </c>
      <c r="L390" s="9">
        <v>0</v>
      </c>
      <c r="M390" s="9"/>
      <c r="N390" s="9">
        <v>1E-3</v>
      </c>
      <c r="O390" s="9">
        <v>3.5000000000000003E-2</v>
      </c>
      <c r="P390" s="9">
        <v>5.8000000000000003E-2</v>
      </c>
      <c r="Q390" s="56">
        <v>9965912</v>
      </c>
      <c r="R390" s="56">
        <v>6895707</v>
      </c>
      <c r="S390" s="4"/>
      <c r="T390" s="4"/>
      <c r="U390" s="4">
        <v>915891</v>
      </c>
      <c r="V390" s="5">
        <v>1077157</v>
      </c>
      <c r="W390" s="5">
        <v>0</v>
      </c>
      <c r="X390" s="4">
        <v>0</v>
      </c>
      <c r="Y390" s="10">
        <v>0</v>
      </c>
      <c r="Z390" s="9">
        <v>0</v>
      </c>
      <c r="AA390" s="44">
        <f t="shared" si="72"/>
        <v>8888755</v>
      </c>
      <c r="AB390" s="45">
        <f t="shared" si="73"/>
        <v>0.7757787226670102</v>
      </c>
      <c r="AC390" s="45">
        <f t="shared" si="74"/>
        <v>0.10303928952929854</v>
      </c>
      <c r="AD390" s="45">
        <f t="shared" si="75"/>
        <v>3.2407561828624201E-3</v>
      </c>
      <c r="AE390" s="45">
        <f t="shared" si="76"/>
        <v>4.3043873834518268E-4</v>
      </c>
      <c r="AF390" s="46">
        <f t="shared" si="77"/>
        <v>4.1774233917130253E-3</v>
      </c>
    </row>
    <row r="391" spans="1:32" ht="13.5" customHeight="1" x14ac:dyDescent="0.25">
      <c r="A391" s="10" t="s">
        <v>906</v>
      </c>
      <c r="B391" s="34" t="s">
        <v>907</v>
      </c>
      <c r="C391" s="10" t="s">
        <v>774</v>
      </c>
      <c r="D391" s="64" t="s">
        <v>948</v>
      </c>
      <c r="E391" s="65" t="s">
        <v>949</v>
      </c>
      <c r="F391" s="55" t="s">
        <v>131</v>
      </c>
      <c r="G391" s="55" t="s">
        <v>205</v>
      </c>
      <c r="H391" s="55" t="s">
        <v>26</v>
      </c>
      <c r="I391" s="10" t="s">
        <v>27</v>
      </c>
      <c r="J391" s="4">
        <v>9811731459</v>
      </c>
      <c r="K391" s="9">
        <v>2.1999999999999999E-2</v>
      </c>
      <c r="L391" s="9">
        <v>0</v>
      </c>
      <c r="M391" s="9"/>
      <c r="N391" s="9">
        <v>1E-3</v>
      </c>
      <c r="O391" s="9">
        <v>3.5000000000000003E-2</v>
      </c>
      <c r="P391" s="9">
        <v>5.8000000000000003E-2</v>
      </c>
      <c r="Q391" s="56">
        <v>34113336</v>
      </c>
      <c r="R391" s="56">
        <v>27953986</v>
      </c>
      <c r="S391" s="4"/>
      <c r="T391" s="4"/>
      <c r="U391" s="4">
        <v>4005036</v>
      </c>
      <c r="V391" s="5">
        <v>1077157</v>
      </c>
      <c r="W391" s="5">
        <v>0</v>
      </c>
      <c r="X391" s="4">
        <v>0</v>
      </c>
      <c r="Y391" s="10">
        <v>0</v>
      </c>
      <c r="Z391" s="9">
        <v>0</v>
      </c>
      <c r="AA391" s="44">
        <f t="shared" ref="AA391:AA399" si="78">+R391+T391+U391+V391</f>
        <v>33036179</v>
      </c>
      <c r="AB391" s="45">
        <f t="shared" ref="AB391:AB399" si="79">+R391/AA391</f>
        <v>0.8461628083562569</v>
      </c>
      <c r="AC391" s="45">
        <f t="shared" ref="AC391:AC399" si="80">+U391/AA391</f>
        <v>0.12123181679091882</v>
      </c>
      <c r="AD391" s="45">
        <f t="shared" ref="AD391:AD399" si="81">+R391/J391</f>
        <v>2.8490370039998053E-3</v>
      </c>
      <c r="AE391" s="45">
        <f t="shared" ref="AE391:AE399" si="82">+U391/J391</f>
        <v>4.0818850543716253E-4</v>
      </c>
      <c r="AF391" s="46">
        <f t="shared" ref="AF391:AF399" si="83">+AA391/J391+Z391</f>
        <v>3.3670080696814146E-3</v>
      </c>
    </row>
    <row r="392" spans="1:32" ht="13.5" customHeight="1" x14ac:dyDescent="0.25">
      <c r="A392" s="10" t="s">
        <v>908</v>
      </c>
      <c r="B392" s="34" t="s">
        <v>909</v>
      </c>
      <c r="C392" s="10" t="s">
        <v>774</v>
      </c>
      <c r="D392" s="64" t="s">
        <v>948</v>
      </c>
      <c r="E392" s="65" t="s">
        <v>949</v>
      </c>
      <c r="F392" s="55" t="s">
        <v>131</v>
      </c>
      <c r="G392" s="55" t="s">
        <v>205</v>
      </c>
      <c r="H392" s="55" t="s">
        <v>26</v>
      </c>
      <c r="I392" s="10" t="s">
        <v>27</v>
      </c>
      <c r="J392" s="4">
        <v>4694119566</v>
      </c>
      <c r="K392" s="9">
        <v>2.1999999999999999E-2</v>
      </c>
      <c r="L392" s="9">
        <v>0</v>
      </c>
      <c r="M392" s="9"/>
      <c r="N392" s="9">
        <v>1E-3</v>
      </c>
      <c r="O392" s="9">
        <v>3.5000000000000003E-2</v>
      </c>
      <c r="P392" s="9">
        <v>5.8000000000000003E-2</v>
      </c>
      <c r="Q392" s="56">
        <v>19071363</v>
      </c>
      <c r="R392" s="56">
        <v>14920674</v>
      </c>
      <c r="S392" s="4"/>
      <c r="T392" s="4"/>
      <c r="U392" s="4">
        <v>1996375</v>
      </c>
      <c r="V392" s="5">
        <v>1077157</v>
      </c>
      <c r="W392" s="5">
        <v>0</v>
      </c>
      <c r="X392" s="4">
        <v>0</v>
      </c>
      <c r="Y392" s="10">
        <v>0</v>
      </c>
      <c r="Z392" s="9">
        <v>0</v>
      </c>
      <c r="AA392" s="44">
        <f t="shared" si="78"/>
        <v>17994206</v>
      </c>
      <c r="AB392" s="45">
        <f t="shared" si="79"/>
        <v>0.82919324142448969</v>
      </c>
      <c r="AC392" s="45">
        <f t="shared" si="80"/>
        <v>0.11094543432480433</v>
      </c>
      <c r="AD392" s="45">
        <f t="shared" si="81"/>
        <v>3.1785883998507419E-3</v>
      </c>
      <c r="AE392" s="45">
        <f t="shared" si="82"/>
        <v>4.2529274594110329E-4</v>
      </c>
      <c r="AF392" s="46">
        <f t="shared" si="83"/>
        <v>3.8333505883262797E-3</v>
      </c>
    </row>
    <row r="393" spans="1:32" ht="13.5" customHeight="1" x14ac:dyDescent="0.25">
      <c r="A393" s="10" t="s">
        <v>910</v>
      </c>
      <c r="B393" s="34" t="s">
        <v>911</v>
      </c>
      <c r="C393" s="10" t="s">
        <v>774</v>
      </c>
      <c r="D393" s="64" t="s">
        <v>948</v>
      </c>
      <c r="E393" s="65" t="s">
        <v>949</v>
      </c>
      <c r="F393" s="55" t="s">
        <v>131</v>
      </c>
      <c r="G393" s="55" t="s">
        <v>205</v>
      </c>
      <c r="H393" s="55" t="s">
        <v>26</v>
      </c>
      <c r="I393" s="10" t="s">
        <v>27</v>
      </c>
      <c r="J393" s="4">
        <v>767187093</v>
      </c>
      <c r="K393" s="9">
        <v>2.1999999999999999E-2</v>
      </c>
      <c r="L393" s="9">
        <v>0</v>
      </c>
      <c r="M393" s="9"/>
      <c r="N393" s="9">
        <v>1E-3</v>
      </c>
      <c r="O393" s="9">
        <v>3.5000000000000003E-2</v>
      </c>
      <c r="P393" s="9">
        <v>5.8000000000000003E-2</v>
      </c>
      <c r="Q393" s="56">
        <v>5092410</v>
      </c>
      <c r="R393" s="56">
        <v>2610497</v>
      </c>
      <c r="S393" s="4"/>
      <c r="T393" s="4"/>
      <c r="U393" s="4">
        <v>327599</v>
      </c>
      <c r="V393" s="5">
        <v>1077157</v>
      </c>
      <c r="W393" s="5">
        <v>0</v>
      </c>
      <c r="X393" s="4">
        <v>0</v>
      </c>
      <c r="Y393" s="10">
        <v>0</v>
      </c>
      <c r="Z393" s="9">
        <v>0</v>
      </c>
      <c r="AA393" s="44">
        <f t="shared" si="78"/>
        <v>4015253</v>
      </c>
      <c r="AB393" s="45">
        <f t="shared" si="79"/>
        <v>0.65014508425745521</v>
      </c>
      <c r="AC393" s="45">
        <f t="shared" si="80"/>
        <v>8.1588632148459891E-2</v>
      </c>
      <c r="AD393" s="45">
        <f t="shared" si="81"/>
        <v>3.4026862858079912E-3</v>
      </c>
      <c r="AE393" s="45">
        <f t="shared" si="82"/>
        <v>4.2701317969122822E-4</v>
      </c>
      <c r="AF393" s="46">
        <f t="shared" si="83"/>
        <v>5.2337337745070748E-3</v>
      </c>
    </row>
    <row r="394" spans="1:32" ht="13.5" customHeight="1" x14ac:dyDescent="0.25">
      <c r="A394" s="10" t="s">
        <v>912</v>
      </c>
      <c r="B394" s="34" t="s">
        <v>913</v>
      </c>
      <c r="C394" s="10" t="s">
        <v>774</v>
      </c>
      <c r="D394" s="64" t="s">
        <v>948</v>
      </c>
      <c r="E394" s="65" t="s">
        <v>949</v>
      </c>
      <c r="F394" s="55" t="s">
        <v>131</v>
      </c>
      <c r="G394" s="55" t="s">
        <v>205</v>
      </c>
      <c r="H394" s="55" t="s">
        <v>26</v>
      </c>
      <c r="I394" s="10" t="s">
        <v>27</v>
      </c>
      <c r="J394" s="4">
        <v>4978251833</v>
      </c>
      <c r="K394" s="9">
        <v>2.1999999999999999E-2</v>
      </c>
      <c r="L394" s="9">
        <v>0</v>
      </c>
      <c r="M394" s="9"/>
      <c r="N394" s="9">
        <v>1E-3</v>
      </c>
      <c r="O394" s="9">
        <v>3.5000000000000003E-2</v>
      </c>
      <c r="P394" s="9">
        <v>5.8000000000000003E-2</v>
      </c>
      <c r="Q394" s="56">
        <v>18414378</v>
      </c>
      <c r="R394" s="56">
        <v>14328937</v>
      </c>
      <c r="S394" s="4"/>
      <c r="T394" s="4"/>
      <c r="U394" s="4">
        <v>1931127</v>
      </c>
      <c r="V394" s="5">
        <v>1077157</v>
      </c>
      <c r="W394" s="5">
        <v>0</v>
      </c>
      <c r="X394" s="4">
        <v>0</v>
      </c>
      <c r="Y394" s="10">
        <v>0</v>
      </c>
      <c r="Z394" s="9">
        <v>0</v>
      </c>
      <c r="AA394" s="44">
        <f t="shared" si="78"/>
        <v>17337221</v>
      </c>
      <c r="AB394" s="45">
        <f t="shared" si="79"/>
        <v>0.82648407146681702</v>
      </c>
      <c r="AC394" s="45">
        <f t="shared" si="80"/>
        <v>0.11138619043963274</v>
      </c>
      <c r="AD394" s="45">
        <f t="shared" si="81"/>
        <v>2.8783069801764285E-3</v>
      </c>
      <c r="AE394" s="45">
        <f t="shared" si="82"/>
        <v>3.8791267794025235E-4</v>
      </c>
      <c r="AF394" s="46">
        <f t="shared" si="83"/>
        <v>3.4825921993488673E-3</v>
      </c>
    </row>
    <row r="395" spans="1:32" ht="13.5" customHeight="1" x14ac:dyDescent="0.25">
      <c r="A395" s="10" t="s">
        <v>914</v>
      </c>
      <c r="B395" s="34" t="s">
        <v>915</v>
      </c>
      <c r="C395" s="10" t="s">
        <v>774</v>
      </c>
      <c r="D395" s="64" t="s">
        <v>948</v>
      </c>
      <c r="E395" s="65" t="s">
        <v>949</v>
      </c>
      <c r="F395" s="55" t="s">
        <v>131</v>
      </c>
      <c r="G395" s="55" t="s">
        <v>205</v>
      </c>
      <c r="H395" s="55" t="s">
        <v>26</v>
      </c>
      <c r="I395" s="10" t="s">
        <v>27</v>
      </c>
      <c r="J395" s="4">
        <v>2987668087</v>
      </c>
      <c r="K395" s="9">
        <v>2.1999999999999999E-2</v>
      </c>
      <c r="L395" s="9">
        <v>0</v>
      </c>
      <c r="M395" s="9"/>
      <c r="N395" s="9">
        <v>1E-3</v>
      </c>
      <c r="O395" s="9">
        <v>3.5000000000000003E-2</v>
      </c>
      <c r="P395" s="9">
        <v>5.8000000000000003E-2</v>
      </c>
      <c r="Q395" s="56">
        <v>12495246</v>
      </c>
      <c r="R395" s="56">
        <v>9117948</v>
      </c>
      <c r="S395" s="4"/>
      <c r="T395" s="4"/>
      <c r="U395" s="4">
        <v>1222984</v>
      </c>
      <c r="V395" s="5">
        <v>1077157</v>
      </c>
      <c r="W395" s="5">
        <v>0</v>
      </c>
      <c r="X395" s="4">
        <v>0</v>
      </c>
      <c r="Y395" s="10">
        <v>0</v>
      </c>
      <c r="Z395" s="9">
        <v>0</v>
      </c>
      <c r="AA395" s="44">
        <f t="shared" si="78"/>
        <v>11418089</v>
      </c>
      <c r="AB395" s="45">
        <f t="shared" si="79"/>
        <v>0.79855289269509111</v>
      </c>
      <c r="AC395" s="45">
        <f t="shared" si="80"/>
        <v>0.10710934202737428</v>
      </c>
      <c r="AD395" s="45">
        <f t="shared" si="81"/>
        <v>3.0518610951712453E-3</v>
      </c>
      <c r="AE395" s="45">
        <f t="shared" si="82"/>
        <v>4.0934399819092087E-4</v>
      </c>
      <c r="AF395" s="46">
        <f t="shared" si="83"/>
        <v>3.8217394528135881E-3</v>
      </c>
    </row>
    <row r="396" spans="1:32" ht="13.5" customHeight="1" x14ac:dyDescent="0.25">
      <c r="A396" s="10" t="s">
        <v>916</v>
      </c>
      <c r="B396" s="34" t="s">
        <v>917</v>
      </c>
      <c r="C396" s="10" t="s">
        <v>774</v>
      </c>
      <c r="D396" s="64" t="s">
        <v>948</v>
      </c>
      <c r="E396" s="65" t="s">
        <v>949</v>
      </c>
      <c r="F396" s="55" t="s">
        <v>131</v>
      </c>
      <c r="G396" s="55" t="s">
        <v>205</v>
      </c>
      <c r="H396" s="55" t="s">
        <v>26</v>
      </c>
      <c r="I396" s="10" t="s">
        <v>27</v>
      </c>
      <c r="J396" s="4">
        <v>6553851754</v>
      </c>
      <c r="K396" s="9">
        <v>2.1999999999999999E-2</v>
      </c>
      <c r="L396" s="9">
        <v>0</v>
      </c>
      <c r="M396" s="9"/>
      <c r="N396" s="9">
        <v>1E-3</v>
      </c>
      <c r="O396" s="9">
        <v>3.5000000000000003E-2</v>
      </c>
      <c r="P396" s="9">
        <v>5.8000000000000003E-2</v>
      </c>
      <c r="Q396" s="56">
        <v>25221899</v>
      </c>
      <c r="R396" s="56">
        <v>20312498</v>
      </c>
      <c r="S396" s="4"/>
      <c r="T396" s="4"/>
      <c r="U396" s="4">
        <v>2755087</v>
      </c>
      <c r="V396" s="5">
        <v>1077157</v>
      </c>
      <c r="W396" s="5">
        <v>0</v>
      </c>
      <c r="X396" s="4">
        <v>0</v>
      </c>
      <c r="Y396" s="10">
        <v>0</v>
      </c>
      <c r="Z396" s="9">
        <v>0</v>
      </c>
      <c r="AA396" s="44">
        <f t="shared" si="78"/>
        <v>24144742</v>
      </c>
      <c r="AB396" s="45">
        <f t="shared" si="79"/>
        <v>0.84128039139950217</v>
      </c>
      <c r="AC396" s="45">
        <f t="shared" si="80"/>
        <v>0.11410712112807003</v>
      </c>
      <c r="AD396" s="45">
        <f t="shared" si="81"/>
        <v>3.0993221638867118E-3</v>
      </c>
      <c r="AE396" s="45">
        <f t="shared" si="82"/>
        <v>4.2037676520810725E-4</v>
      </c>
      <c r="AF396" s="46">
        <f t="shared" si="83"/>
        <v>3.6840537299708963E-3</v>
      </c>
    </row>
    <row r="397" spans="1:32" ht="13.5" customHeight="1" x14ac:dyDescent="0.25">
      <c r="A397" s="10" t="s">
        <v>918</v>
      </c>
      <c r="B397" s="34" t="s">
        <v>919</v>
      </c>
      <c r="C397" s="10" t="s">
        <v>774</v>
      </c>
      <c r="D397" s="64" t="s">
        <v>948</v>
      </c>
      <c r="E397" s="65" t="s">
        <v>949</v>
      </c>
      <c r="F397" s="55" t="s">
        <v>131</v>
      </c>
      <c r="G397" s="55" t="s">
        <v>205</v>
      </c>
      <c r="H397" s="55" t="s">
        <v>26</v>
      </c>
      <c r="I397" s="10" t="s">
        <v>27</v>
      </c>
      <c r="J397" s="4">
        <v>716723444</v>
      </c>
      <c r="K397" s="9">
        <v>2.1999999999999999E-2</v>
      </c>
      <c r="L397" s="9">
        <v>0</v>
      </c>
      <c r="M397" s="9"/>
      <c r="N397" s="9">
        <v>1E-3</v>
      </c>
      <c r="O397" s="9">
        <v>3.5000000000000003E-2</v>
      </c>
      <c r="P397" s="9">
        <v>5.8000000000000003E-2</v>
      </c>
      <c r="Q397" s="56">
        <v>9729619</v>
      </c>
      <c r="R397" s="56">
        <v>5468752</v>
      </c>
      <c r="S397" s="4"/>
      <c r="T397" s="4">
        <v>1733670</v>
      </c>
      <c r="U397" s="4">
        <v>372883</v>
      </c>
      <c r="V397" s="5">
        <v>1077157</v>
      </c>
      <c r="W397" s="5">
        <v>0</v>
      </c>
      <c r="X397" s="4">
        <v>0</v>
      </c>
      <c r="Y397" s="10">
        <v>0</v>
      </c>
      <c r="Z397" s="9">
        <v>0</v>
      </c>
      <c r="AA397" s="44">
        <f t="shared" si="78"/>
        <v>8652462</v>
      </c>
      <c r="AB397" s="45">
        <f t="shared" si="79"/>
        <v>0.63204576916951494</v>
      </c>
      <c r="AC397" s="45">
        <f t="shared" si="80"/>
        <v>4.309559521902552E-2</v>
      </c>
      <c r="AD397" s="45">
        <f t="shared" si="81"/>
        <v>7.6302122468314294E-3</v>
      </c>
      <c r="AE397" s="45">
        <f t="shared" si="82"/>
        <v>5.2026064323912368E-4</v>
      </c>
      <c r="AF397" s="46">
        <f t="shared" si="83"/>
        <v>1.2072246376804719E-2</v>
      </c>
    </row>
    <row r="398" spans="1:32" ht="13.5" customHeight="1" x14ac:dyDescent="0.25">
      <c r="A398" s="10" t="s">
        <v>920</v>
      </c>
      <c r="B398" s="34" t="s">
        <v>921</v>
      </c>
      <c r="C398" s="10" t="s">
        <v>774</v>
      </c>
      <c r="D398" s="64" t="s">
        <v>948</v>
      </c>
      <c r="E398" s="65" t="s">
        <v>949</v>
      </c>
      <c r="F398" s="55" t="s">
        <v>131</v>
      </c>
      <c r="G398" s="55" t="s">
        <v>205</v>
      </c>
      <c r="H398" s="55" t="s">
        <v>26</v>
      </c>
      <c r="I398" s="10" t="s">
        <v>27</v>
      </c>
      <c r="J398" s="4">
        <v>2753725835</v>
      </c>
      <c r="K398" s="9">
        <v>2.1999999999999999E-2</v>
      </c>
      <c r="L398" s="9">
        <v>0</v>
      </c>
      <c r="M398" s="9"/>
      <c r="N398" s="9">
        <v>1E-3</v>
      </c>
      <c r="O398" s="9">
        <v>3.5000000000000003E-2</v>
      </c>
      <c r="P398" s="9">
        <v>5.8000000000000003E-2</v>
      </c>
      <c r="Q398" s="56">
        <v>11745695</v>
      </c>
      <c r="R398" s="56">
        <v>8458722</v>
      </c>
      <c r="S398" s="4"/>
      <c r="T398" s="4"/>
      <c r="U398" s="4">
        <v>1132659</v>
      </c>
      <c r="V398" s="5">
        <v>1077157</v>
      </c>
      <c r="W398" s="5">
        <v>0</v>
      </c>
      <c r="X398" s="4">
        <v>0</v>
      </c>
      <c r="Y398" s="10">
        <v>0</v>
      </c>
      <c r="Z398" s="9">
        <v>0</v>
      </c>
      <c r="AA398" s="44">
        <f t="shared" si="78"/>
        <v>10668538</v>
      </c>
      <c r="AB398" s="45">
        <f t="shared" si="79"/>
        <v>0.79286608905550138</v>
      </c>
      <c r="AC398" s="45">
        <f t="shared" si="80"/>
        <v>0.10616815537424153</v>
      </c>
      <c r="AD398" s="45">
        <f t="shared" si="81"/>
        <v>3.0717371687802755E-3</v>
      </c>
      <c r="AE398" s="45">
        <f t="shared" si="82"/>
        <v>4.113187251990901E-4</v>
      </c>
      <c r="AF398" s="46">
        <f t="shared" si="83"/>
        <v>3.8742193810299926E-3</v>
      </c>
    </row>
    <row r="399" spans="1:32" ht="13.5" customHeight="1" x14ac:dyDescent="0.25">
      <c r="A399" s="10" t="s">
        <v>922</v>
      </c>
      <c r="B399" s="34" t="s">
        <v>923</v>
      </c>
      <c r="C399" s="10" t="s">
        <v>774</v>
      </c>
      <c r="D399" s="64" t="s">
        <v>948</v>
      </c>
      <c r="E399" s="65" t="s">
        <v>949</v>
      </c>
      <c r="F399" s="55" t="s">
        <v>131</v>
      </c>
      <c r="G399" s="55" t="s">
        <v>205</v>
      </c>
      <c r="H399" s="55" t="s">
        <v>26</v>
      </c>
      <c r="I399" s="10" t="s">
        <v>27</v>
      </c>
      <c r="J399" s="4">
        <v>7878461592</v>
      </c>
      <c r="K399" s="9">
        <v>2.1999999999999999E-2</v>
      </c>
      <c r="L399" s="9">
        <v>0</v>
      </c>
      <c r="M399" s="9"/>
      <c r="N399" s="9">
        <v>1E-3</v>
      </c>
      <c r="O399" s="9">
        <v>3.5000000000000003E-2</v>
      </c>
      <c r="P399" s="9">
        <v>5.8000000000000003E-2</v>
      </c>
      <c r="Q399" s="56">
        <v>28783996</v>
      </c>
      <c r="R399" s="56">
        <v>23502416</v>
      </c>
      <c r="S399" s="4"/>
      <c r="T399" s="4"/>
      <c r="U399" s="4">
        <v>3127266</v>
      </c>
      <c r="V399" s="5">
        <v>1077157</v>
      </c>
      <c r="W399" s="5">
        <v>0</v>
      </c>
      <c r="X399" s="4">
        <v>0</v>
      </c>
      <c r="Y399" s="10">
        <v>0</v>
      </c>
      <c r="Z399" s="9">
        <v>0</v>
      </c>
      <c r="AA399" s="44">
        <f t="shared" si="78"/>
        <v>27706839</v>
      </c>
      <c r="AB399" s="45">
        <f t="shared" si="79"/>
        <v>0.8482532417357318</v>
      </c>
      <c r="AC399" s="45">
        <f t="shared" si="80"/>
        <v>0.11286982250122433</v>
      </c>
      <c r="AD399" s="45">
        <f t="shared" si="81"/>
        <v>2.9831224948618116E-3</v>
      </c>
      <c r="AE399" s="45">
        <f t="shared" si="82"/>
        <v>3.9693866162595872E-4</v>
      </c>
      <c r="AF399" s="46">
        <f t="shared" si="83"/>
        <v>3.5167828993587103E-3</v>
      </c>
    </row>
    <row r="400" spans="1:32" ht="13.5" customHeight="1" x14ac:dyDescent="0.25">
      <c r="A400" s="3" t="s">
        <v>924</v>
      </c>
      <c r="B400" s="36" t="s">
        <v>925</v>
      </c>
      <c r="C400" s="10" t="s">
        <v>927</v>
      </c>
      <c r="D400" s="128" t="s">
        <v>63</v>
      </c>
      <c r="E400" s="37" t="s">
        <v>130</v>
      </c>
      <c r="F400" s="72" t="s">
        <v>1367</v>
      </c>
      <c r="G400" s="66" t="s">
        <v>106</v>
      </c>
      <c r="H400" s="66" t="s">
        <v>26</v>
      </c>
      <c r="I400" s="48" t="s">
        <v>27</v>
      </c>
      <c r="J400" s="1">
        <v>2371606805</v>
      </c>
      <c r="K400" s="38">
        <v>0.02</v>
      </c>
      <c r="L400" s="48" t="s">
        <v>65</v>
      </c>
      <c r="M400" s="48" t="s">
        <v>65</v>
      </c>
      <c r="N400" s="48" t="s">
        <v>926</v>
      </c>
      <c r="O400" s="48" t="s">
        <v>65</v>
      </c>
      <c r="P400" s="48" t="s">
        <v>65</v>
      </c>
      <c r="Q400" s="53">
        <v>146148577.69999999</v>
      </c>
      <c r="R400" s="56">
        <v>47476509</v>
      </c>
      <c r="S400" s="129"/>
      <c r="T400" s="129"/>
      <c r="U400" s="130">
        <v>3567818</v>
      </c>
      <c r="V400" s="5">
        <v>57619470.999999985</v>
      </c>
      <c r="W400" s="5">
        <v>137274</v>
      </c>
      <c r="X400" s="129"/>
      <c r="Y400" s="131">
        <v>37347505.700000003</v>
      </c>
      <c r="Z400" s="48"/>
      <c r="AA400" s="44">
        <f>+R400+T400+U400+V400</f>
        <v>108663797.99999999</v>
      </c>
      <c r="AB400" s="45">
        <f>+R400/AA400</f>
        <v>0.43691192350924463</v>
      </c>
      <c r="AC400" s="45">
        <f>+U400/AA400</f>
        <v>3.2833547746969054E-2</v>
      </c>
      <c r="AD400" s="45">
        <f>+R400/J400</f>
        <v>2.0018710057631159E-2</v>
      </c>
      <c r="AE400" s="45">
        <f>+U400/J400</f>
        <v>1.504388498328668E-3</v>
      </c>
      <c r="AF400" s="46">
        <f>+AA400/J400+Z400</f>
        <v>4.5818639822970145E-2</v>
      </c>
    </row>
    <row r="401" spans="1:32" ht="13.5" customHeight="1" x14ac:dyDescent="0.25">
      <c r="A401" s="10" t="s">
        <v>928</v>
      </c>
      <c r="B401" s="34" t="s">
        <v>929</v>
      </c>
      <c r="C401" s="10" t="s">
        <v>935</v>
      </c>
      <c r="D401" s="64" t="s">
        <v>129</v>
      </c>
      <c r="E401" s="65" t="s">
        <v>130</v>
      </c>
      <c r="F401" s="65" t="s">
        <v>1309</v>
      </c>
      <c r="G401" s="11" t="s">
        <v>77</v>
      </c>
      <c r="H401" s="66" t="s">
        <v>41</v>
      </c>
      <c r="I401" s="10" t="s">
        <v>27</v>
      </c>
      <c r="J401" s="4">
        <v>255238930.83794501</v>
      </c>
      <c r="K401" s="9">
        <v>0.02</v>
      </c>
      <c r="L401" s="9">
        <v>0.15</v>
      </c>
      <c r="M401" s="9" t="s">
        <v>68</v>
      </c>
      <c r="N401" s="9" t="s">
        <v>930</v>
      </c>
      <c r="O401" s="9"/>
      <c r="P401" s="9">
        <v>2.5000000000000001E-2</v>
      </c>
      <c r="Q401" s="56">
        <v>9853203</v>
      </c>
      <c r="R401" s="56">
        <v>5097299</v>
      </c>
      <c r="S401" s="4">
        <v>229538</v>
      </c>
      <c r="T401" s="4">
        <v>152910</v>
      </c>
      <c r="U401" s="4">
        <v>845000</v>
      </c>
      <c r="V401" s="5">
        <v>1566678</v>
      </c>
      <c r="W401" s="5">
        <v>1961778</v>
      </c>
      <c r="X401" s="4">
        <v>0</v>
      </c>
      <c r="Y401" s="4">
        <v>0</v>
      </c>
      <c r="Z401" s="4">
        <v>0</v>
      </c>
      <c r="AA401" s="44">
        <f>+R401+T401+U401+V401</f>
        <v>7661887</v>
      </c>
      <c r="AB401" s="45">
        <f>+R401/AA401</f>
        <v>0.6652798455524076</v>
      </c>
      <c r="AC401" s="45">
        <f>+U401/AA401</f>
        <v>0.11028614752475467</v>
      </c>
      <c r="AD401" s="45">
        <f>+R401/J401</f>
        <v>1.9970695627291868E-2</v>
      </c>
      <c r="AE401" s="45">
        <f>+U401/J401</f>
        <v>3.3106234900212111E-3</v>
      </c>
      <c r="AF401" s="46">
        <f>+AA401/J401+Z401</f>
        <v>3.0018488852175319E-2</v>
      </c>
    </row>
    <row r="402" spans="1:32" ht="13.5" customHeight="1" x14ac:dyDescent="0.25">
      <c r="A402" s="10" t="s">
        <v>931</v>
      </c>
      <c r="B402" s="34" t="s">
        <v>932</v>
      </c>
      <c r="C402" s="10" t="s">
        <v>935</v>
      </c>
      <c r="D402" s="64" t="s">
        <v>129</v>
      </c>
      <c r="E402" s="65" t="s">
        <v>130</v>
      </c>
      <c r="F402" s="65" t="s">
        <v>1309</v>
      </c>
      <c r="G402" s="65" t="s">
        <v>89</v>
      </c>
      <c r="H402" s="66" t="s">
        <v>41</v>
      </c>
      <c r="I402" s="10" t="s">
        <v>27</v>
      </c>
      <c r="J402" s="4">
        <v>287644883.944664</v>
      </c>
      <c r="K402" s="9">
        <v>0.02</v>
      </c>
      <c r="L402" s="9">
        <v>0.15</v>
      </c>
      <c r="M402" s="9" t="s">
        <v>68</v>
      </c>
      <c r="N402" s="9" t="s">
        <v>930</v>
      </c>
      <c r="O402" s="9"/>
      <c r="P402" s="9">
        <v>2.5000000000000001E-2</v>
      </c>
      <c r="Q402" s="56">
        <v>11774184.182344267</v>
      </c>
      <c r="R402" s="56">
        <v>3666089.0680571911</v>
      </c>
      <c r="S402" s="4">
        <v>6987606.1676624669</v>
      </c>
      <c r="T402" s="4">
        <v>163397.57393268176</v>
      </c>
      <c r="U402" s="4">
        <v>292752.6438633962</v>
      </c>
      <c r="V402" s="5">
        <v>536437.11551242811</v>
      </c>
      <c r="W402" s="5">
        <v>127901.61331610277</v>
      </c>
      <c r="X402" s="4">
        <v>0</v>
      </c>
      <c r="Y402" s="4">
        <v>0</v>
      </c>
      <c r="Z402" s="4">
        <v>0</v>
      </c>
      <c r="AA402" s="44">
        <f>+R402+T402+U402+V402</f>
        <v>4658676.4013656974</v>
      </c>
      <c r="AB402" s="45">
        <f>+R402/AA402</f>
        <v>0.78693790944193331</v>
      </c>
      <c r="AC402" s="45">
        <f>+U402/AA402</f>
        <v>6.2840304550360132E-2</v>
      </c>
      <c r="AD402" s="45">
        <f>+R402/J402</f>
        <v>1.2745191285107156E-2</v>
      </c>
      <c r="AE402" s="45">
        <f>+U402/J402</f>
        <v>1.0177571728329951E-3</v>
      </c>
      <c r="AF402" s="46">
        <f>+AA402/J402+Z402</f>
        <v>1.6195929986579965E-2</v>
      </c>
    </row>
    <row r="403" spans="1:32" ht="13.5" customHeight="1" x14ac:dyDescent="0.25">
      <c r="A403" s="10" t="s">
        <v>933</v>
      </c>
      <c r="B403" s="34" t="s">
        <v>934</v>
      </c>
      <c r="C403" s="10" t="s">
        <v>935</v>
      </c>
      <c r="D403" s="64" t="s">
        <v>129</v>
      </c>
      <c r="E403" s="65" t="s">
        <v>130</v>
      </c>
      <c r="F403" s="65" t="s">
        <v>1309</v>
      </c>
      <c r="G403" s="65" t="s">
        <v>89</v>
      </c>
      <c r="H403" s="66" t="s">
        <v>41</v>
      </c>
      <c r="I403" s="10" t="s">
        <v>27</v>
      </c>
      <c r="J403" s="4">
        <v>755910175.96442699</v>
      </c>
      <c r="K403" s="9">
        <v>0.01</v>
      </c>
      <c r="L403" s="9">
        <v>0.15</v>
      </c>
      <c r="M403" s="9" t="s">
        <v>68</v>
      </c>
      <c r="N403" s="9" t="s">
        <v>930</v>
      </c>
      <c r="O403" s="9"/>
      <c r="P403" s="9">
        <v>2.5000000000000001E-2</v>
      </c>
      <c r="Q403" s="56">
        <v>30941713.668113131</v>
      </c>
      <c r="R403" s="56">
        <v>9634219.7870256286</v>
      </c>
      <c r="S403" s="4">
        <v>18362929.092748892</v>
      </c>
      <c r="T403" s="4">
        <v>429397.13430597651</v>
      </c>
      <c r="U403" s="4">
        <v>769333.00360524678</v>
      </c>
      <c r="V403" s="5">
        <v>1409718.3611263437</v>
      </c>
      <c r="W403" s="5">
        <v>336116.28930104192</v>
      </c>
      <c r="X403" s="4">
        <v>0</v>
      </c>
      <c r="Y403" s="4">
        <v>0</v>
      </c>
      <c r="Z403" s="4">
        <v>0</v>
      </c>
      <c r="AA403" s="44">
        <f>+R403+T403+U403+V403</f>
        <v>12242668.286063194</v>
      </c>
      <c r="AB403" s="45">
        <f>+R403/AA403</f>
        <v>0.78693790944193343</v>
      </c>
      <c r="AC403" s="45">
        <f>+U403/AA403</f>
        <v>6.2840304550360146E-2</v>
      </c>
      <c r="AD403" s="45">
        <f>+R403/J403</f>
        <v>1.2745191285107153E-2</v>
      </c>
      <c r="AE403" s="45">
        <f>+U403/J403</f>
        <v>1.0177571728329947E-3</v>
      </c>
      <c r="AF403" s="46">
        <f>+AA403/J403+Z403</f>
        <v>1.6195929986579954E-2</v>
      </c>
    </row>
    <row r="404" spans="1:32" ht="13.5" customHeight="1" x14ac:dyDescent="0.25">
      <c r="A404" s="132" t="s">
        <v>936</v>
      </c>
      <c r="B404" s="133" t="s">
        <v>937</v>
      </c>
      <c r="C404" s="10" t="s">
        <v>1014</v>
      </c>
      <c r="D404" s="76" t="s">
        <v>129</v>
      </c>
      <c r="E404" s="66" t="s">
        <v>130</v>
      </c>
      <c r="F404" s="65" t="s">
        <v>1309</v>
      </c>
      <c r="G404" s="11" t="s">
        <v>77</v>
      </c>
      <c r="H404" s="66" t="s">
        <v>26</v>
      </c>
      <c r="I404" s="66" t="s">
        <v>58</v>
      </c>
      <c r="J404" s="22">
        <v>13898737.467294119</v>
      </c>
      <c r="K404" s="20">
        <v>2E-3</v>
      </c>
      <c r="L404" s="20" t="s">
        <v>134</v>
      </c>
      <c r="M404" s="20" t="s">
        <v>65</v>
      </c>
      <c r="N404" s="20">
        <v>1E-3</v>
      </c>
      <c r="O404" s="21"/>
      <c r="P404" s="21"/>
      <c r="Q404" s="53">
        <v>43727</v>
      </c>
      <c r="R404" s="53">
        <v>27930</v>
      </c>
      <c r="S404" s="5"/>
      <c r="T404" s="5">
        <v>0</v>
      </c>
      <c r="U404" s="5">
        <v>6983</v>
      </c>
      <c r="V404" s="5">
        <v>7930.58</v>
      </c>
      <c r="W404" s="5">
        <v>883.42</v>
      </c>
      <c r="X404" s="5"/>
      <c r="Y404" s="5"/>
      <c r="Z404" s="13"/>
      <c r="AA404" s="44">
        <f t="shared" ref="AA404:AA441" si="84">+R404+T404+U404+V404</f>
        <v>42843.58</v>
      </c>
      <c r="AB404" s="45">
        <f t="shared" ref="AB404:AB441" si="85">+R404/AA404</f>
        <v>0.65190630661583371</v>
      </c>
      <c r="AC404" s="45">
        <f t="shared" ref="AC404:AC441" si="86">+U404/AA404</f>
        <v>0.16298824701390499</v>
      </c>
      <c r="AD404" s="45">
        <f t="shared" ref="AD404:AD441" si="87">+R404/J404</f>
        <v>2.0095350434328019E-3</v>
      </c>
      <c r="AE404" s="45">
        <f t="shared" ref="AE404:AE441" si="88">+U404/J404</f>
        <v>5.0241973534877389E-4</v>
      </c>
      <c r="AF404" s="46">
        <f t="shared" ref="AF404:AF441" si="89">+AA404/J404+Z404</f>
        <v>3.0825519296855254E-3</v>
      </c>
    </row>
    <row r="405" spans="1:32" ht="13.5" customHeight="1" x14ac:dyDescent="0.25">
      <c r="A405" s="132" t="s">
        <v>938</v>
      </c>
      <c r="B405" s="133" t="s">
        <v>939</v>
      </c>
      <c r="C405" s="10" t="s">
        <v>1014</v>
      </c>
      <c r="D405" s="76" t="s">
        <v>129</v>
      </c>
      <c r="E405" s="66" t="s">
        <v>130</v>
      </c>
      <c r="F405" s="55" t="s">
        <v>131</v>
      </c>
      <c r="G405" s="11" t="s">
        <v>77</v>
      </c>
      <c r="H405" s="66" t="s">
        <v>26</v>
      </c>
      <c r="I405" s="66" t="s">
        <v>27</v>
      </c>
      <c r="J405" s="5">
        <v>11490229779.341177</v>
      </c>
      <c r="K405" s="20">
        <v>5.0000000000000001E-3</v>
      </c>
      <c r="L405" s="20">
        <v>0.2</v>
      </c>
      <c r="M405" s="20" t="s">
        <v>68</v>
      </c>
      <c r="N405" s="20">
        <v>2E-3</v>
      </c>
      <c r="O405" s="21">
        <v>1.2E-2</v>
      </c>
      <c r="P405" s="21"/>
      <c r="Q405" s="53">
        <v>304379000</v>
      </c>
      <c r="R405" s="53">
        <v>23063135</v>
      </c>
      <c r="S405" s="5">
        <v>68595865</v>
      </c>
      <c r="T405" s="5">
        <v>83320168</v>
      </c>
      <c r="U405" s="5">
        <v>11532000</v>
      </c>
      <c r="V405" s="5">
        <v>103384366</v>
      </c>
      <c r="W405" s="5">
        <v>14483466</v>
      </c>
      <c r="X405" s="5"/>
      <c r="Y405" s="5"/>
      <c r="Z405" s="13"/>
      <c r="AA405" s="44">
        <f t="shared" si="84"/>
        <v>221299669</v>
      </c>
      <c r="AB405" s="45">
        <f t="shared" si="85"/>
        <v>0.10421676229438916</v>
      </c>
      <c r="AC405" s="45">
        <f t="shared" si="86"/>
        <v>5.2110335510714208E-2</v>
      </c>
      <c r="AD405" s="45">
        <f t="shared" si="87"/>
        <v>2.0071952818094458E-3</v>
      </c>
      <c r="AE405" s="45">
        <f t="shared" si="88"/>
        <v>1.0036352815793051E-3</v>
      </c>
      <c r="AF405" s="46">
        <f t="shared" si="89"/>
        <v>1.9259812314448666E-2</v>
      </c>
    </row>
    <row r="406" spans="1:32" ht="13.5" customHeight="1" x14ac:dyDescent="0.25">
      <c r="A406" s="132" t="s">
        <v>940</v>
      </c>
      <c r="B406" s="133" t="s">
        <v>941</v>
      </c>
      <c r="C406" s="10" t="s">
        <v>1014</v>
      </c>
      <c r="D406" s="76" t="s">
        <v>129</v>
      </c>
      <c r="E406" s="66" t="s">
        <v>130</v>
      </c>
      <c r="F406" s="65" t="s">
        <v>1309</v>
      </c>
      <c r="G406" s="11" t="s">
        <v>77</v>
      </c>
      <c r="H406" s="66" t="s">
        <v>26</v>
      </c>
      <c r="I406" s="66" t="s">
        <v>135</v>
      </c>
      <c r="J406" s="22">
        <v>7295259.2183529418</v>
      </c>
      <c r="K406" s="20">
        <v>2E-3</v>
      </c>
      <c r="L406" s="20" t="s">
        <v>134</v>
      </c>
      <c r="M406" s="20" t="s">
        <v>65</v>
      </c>
      <c r="N406" s="20">
        <v>1E-3</v>
      </c>
      <c r="O406" s="21"/>
      <c r="P406" s="21"/>
      <c r="Q406" s="53">
        <v>25227</v>
      </c>
      <c r="R406" s="53">
        <v>14629</v>
      </c>
      <c r="S406" s="5"/>
      <c r="T406" s="5">
        <v>0</v>
      </c>
      <c r="U406" s="5">
        <v>3657</v>
      </c>
      <c r="V406" s="5">
        <v>6210.66</v>
      </c>
      <c r="W406" s="5">
        <v>730.34000000000015</v>
      </c>
      <c r="X406" s="5"/>
      <c r="Y406" s="5"/>
      <c r="Z406" s="13"/>
      <c r="AA406" s="44">
        <f t="shared" si="84"/>
        <v>24496.66</v>
      </c>
      <c r="AB406" s="45">
        <f t="shared" si="85"/>
        <v>0.59718345276458096</v>
      </c>
      <c r="AC406" s="45">
        <f t="shared" si="86"/>
        <v>0.14928565771823588</v>
      </c>
      <c r="AD406" s="45">
        <f t="shared" si="87"/>
        <v>2.005274872645691E-3</v>
      </c>
      <c r="AE406" s="45">
        <f t="shared" si="88"/>
        <v>5.012844493311431E-4</v>
      </c>
      <c r="AF406" s="46">
        <f t="shared" si="89"/>
        <v>3.3578875358359966E-3</v>
      </c>
    </row>
    <row r="407" spans="1:32" ht="13.5" customHeight="1" x14ac:dyDescent="0.25">
      <c r="A407" s="132" t="s">
        <v>942</v>
      </c>
      <c r="B407" s="133" t="s">
        <v>943</v>
      </c>
      <c r="C407" s="10" t="s">
        <v>1014</v>
      </c>
      <c r="D407" s="76" t="s">
        <v>129</v>
      </c>
      <c r="E407" s="66" t="s">
        <v>130</v>
      </c>
      <c r="F407" s="55" t="s">
        <v>131</v>
      </c>
      <c r="G407" s="11" t="s">
        <v>77</v>
      </c>
      <c r="H407" s="66" t="s">
        <v>26</v>
      </c>
      <c r="I407" s="66" t="s">
        <v>27</v>
      </c>
      <c r="J407" s="5">
        <v>16139095137.490196</v>
      </c>
      <c r="K407" s="20">
        <v>5.0000000000000001E-3</v>
      </c>
      <c r="L407" s="20">
        <v>0.25</v>
      </c>
      <c r="M407" s="20" t="s">
        <v>68</v>
      </c>
      <c r="N407" s="20">
        <v>2E-3</v>
      </c>
      <c r="O407" s="21">
        <v>0.01</v>
      </c>
      <c r="P407" s="21"/>
      <c r="Q407" s="53">
        <v>342872000</v>
      </c>
      <c r="R407" s="53">
        <v>48414129</v>
      </c>
      <c r="S407" s="5">
        <v>85024871</v>
      </c>
      <c r="T407" s="5">
        <v>153309541</v>
      </c>
      <c r="U407" s="5">
        <v>16138000</v>
      </c>
      <c r="V407" s="5">
        <v>14786437</v>
      </c>
      <c r="W407" s="5">
        <v>25199022</v>
      </c>
      <c r="X407" s="5"/>
      <c r="Y407" s="5"/>
      <c r="Z407" s="13"/>
      <c r="AA407" s="44">
        <f t="shared" si="84"/>
        <v>232648107</v>
      </c>
      <c r="AB407" s="45">
        <f t="shared" si="85"/>
        <v>0.20810024901685531</v>
      </c>
      <c r="AC407" s="45">
        <f t="shared" si="86"/>
        <v>6.9366564843787878E-2</v>
      </c>
      <c r="AD407" s="45">
        <f t="shared" si="87"/>
        <v>2.9998044244461228E-3</v>
      </c>
      <c r="AE407" s="45">
        <f t="shared" si="88"/>
        <v>9.9993214381098399E-4</v>
      </c>
      <c r="AF407" s="46">
        <f t="shared" si="89"/>
        <v>1.441518901884231E-2</v>
      </c>
    </row>
    <row r="408" spans="1:32" ht="13.5" customHeight="1" x14ac:dyDescent="0.25">
      <c r="A408" s="132" t="s">
        <v>944</v>
      </c>
      <c r="B408" s="133" t="s">
        <v>945</v>
      </c>
      <c r="C408" s="10" t="s">
        <v>1014</v>
      </c>
      <c r="D408" s="76" t="s">
        <v>129</v>
      </c>
      <c r="E408" s="66" t="s">
        <v>130</v>
      </c>
      <c r="F408" s="65" t="s">
        <v>1309</v>
      </c>
      <c r="G408" s="11" t="s">
        <v>77</v>
      </c>
      <c r="H408" s="66" t="s">
        <v>26</v>
      </c>
      <c r="I408" s="66" t="s">
        <v>58</v>
      </c>
      <c r="J408" s="22">
        <v>10054880.680274507</v>
      </c>
      <c r="K408" s="20">
        <v>2E-3</v>
      </c>
      <c r="L408" s="20" t="s">
        <v>134</v>
      </c>
      <c r="M408" s="20" t="s">
        <v>65</v>
      </c>
      <c r="N408" s="20">
        <v>1E-3</v>
      </c>
      <c r="O408" s="21"/>
      <c r="P408" s="21"/>
      <c r="Q408" s="53">
        <v>33113</v>
      </c>
      <c r="R408" s="53">
        <v>20115</v>
      </c>
      <c r="S408" s="5"/>
      <c r="T408" s="5">
        <v>0</v>
      </c>
      <c r="U408" s="5">
        <v>5029</v>
      </c>
      <c r="V408" s="5">
        <v>6897.58</v>
      </c>
      <c r="W408" s="5">
        <v>1071.42</v>
      </c>
      <c r="X408" s="5"/>
      <c r="Y408" s="5"/>
      <c r="Z408" s="13"/>
      <c r="AA408" s="44">
        <f t="shared" si="84"/>
        <v>32041.58</v>
      </c>
      <c r="AB408" s="45">
        <f t="shared" si="85"/>
        <v>0.62777803092107187</v>
      </c>
      <c r="AC408" s="45">
        <f t="shared" si="86"/>
        <v>0.15695231009207411</v>
      </c>
      <c r="AD408" s="45">
        <f t="shared" si="87"/>
        <v>2.0005210046362123E-3</v>
      </c>
      <c r="AE408" s="45">
        <f t="shared" si="88"/>
        <v>5.0015511470621486E-4</v>
      </c>
      <c r="AF408" s="46">
        <f t="shared" si="89"/>
        <v>3.1866693418708216E-3</v>
      </c>
    </row>
    <row r="409" spans="1:32" ht="13.5" customHeight="1" x14ac:dyDescent="0.25">
      <c r="A409" s="132" t="s">
        <v>946</v>
      </c>
      <c r="B409" s="133" t="s">
        <v>947</v>
      </c>
      <c r="C409" s="10" t="s">
        <v>1014</v>
      </c>
      <c r="D409" s="76" t="s">
        <v>129</v>
      </c>
      <c r="E409" s="66" t="s">
        <v>130</v>
      </c>
      <c r="F409" s="65" t="s">
        <v>1309</v>
      </c>
      <c r="G409" s="11" t="s">
        <v>77</v>
      </c>
      <c r="H409" s="66" t="s">
        <v>26</v>
      </c>
      <c r="I409" s="66" t="s">
        <v>135</v>
      </c>
      <c r="J409" s="22">
        <v>3594501.2138431366</v>
      </c>
      <c r="K409" s="20">
        <v>2E-3</v>
      </c>
      <c r="L409" s="20" t="s">
        <v>134</v>
      </c>
      <c r="M409" s="20" t="s">
        <v>65</v>
      </c>
      <c r="N409" s="20">
        <v>1E-3</v>
      </c>
      <c r="O409" s="21"/>
      <c r="P409" s="21"/>
      <c r="Q409" s="53">
        <v>14695</v>
      </c>
      <c r="R409" s="53">
        <v>7190</v>
      </c>
      <c r="S409" s="5"/>
      <c r="T409" s="5">
        <v>0</v>
      </c>
      <c r="U409" s="5">
        <v>1797</v>
      </c>
      <c r="V409" s="5">
        <v>4936.5</v>
      </c>
      <c r="W409" s="5">
        <v>771.50000000000011</v>
      </c>
      <c r="X409" s="5"/>
      <c r="Y409" s="5"/>
      <c r="Z409" s="13"/>
      <c r="AA409" s="44">
        <f t="shared" si="84"/>
        <v>13923.5</v>
      </c>
      <c r="AB409" s="45">
        <f t="shared" si="85"/>
        <v>0.51639314827449989</v>
      </c>
      <c r="AC409" s="45">
        <f t="shared" si="86"/>
        <v>0.1290623765576184</v>
      </c>
      <c r="AD409" s="45">
        <f t="shared" si="87"/>
        <v>2.0002775273269863E-3</v>
      </c>
      <c r="AE409" s="45">
        <f t="shared" si="88"/>
        <v>4.999302804737962E-4</v>
      </c>
      <c r="AF409" s="46">
        <f t="shared" si="89"/>
        <v>3.8735555148452427E-3</v>
      </c>
    </row>
    <row r="410" spans="1:32" ht="13.5" customHeight="1" x14ac:dyDescent="0.25">
      <c r="A410" s="132" t="s">
        <v>950</v>
      </c>
      <c r="B410" s="133" t="s">
        <v>951</v>
      </c>
      <c r="C410" s="10" t="s">
        <v>1014</v>
      </c>
      <c r="D410" s="76" t="s">
        <v>129</v>
      </c>
      <c r="E410" s="66" t="s">
        <v>130</v>
      </c>
      <c r="F410" s="65" t="s">
        <v>1309</v>
      </c>
      <c r="G410" s="1" t="s">
        <v>266</v>
      </c>
      <c r="H410" s="66" t="s">
        <v>26</v>
      </c>
      <c r="I410" s="66" t="s">
        <v>27</v>
      </c>
      <c r="J410" s="5">
        <v>4168688520.9568629</v>
      </c>
      <c r="K410" s="20">
        <v>5.0000000000000001E-3</v>
      </c>
      <c r="L410" s="20">
        <v>0.2</v>
      </c>
      <c r="M410" s="20" t="s">
        <v>68</v>
      </c>
      <c r="N410" s="20">
        <v>2E-3</v>
      </c>
      <c r="O410" s="21">
        <v>1.2E-2</v>
      </c>
      <c r="P410" s="21"/>
      <c r="Q410" s="53">
        <v>79045000</v>
      </c>
      <c r="R410" s="53">
        <v>12498000</v>
      </c>
      <c r="S410" s="5"/>
      <c r="T410" s="5">
        <v>41660529</v>
      </c>
      <c r="U410" s="5">
        <v>4166000</v>
      </c>
      <c r="V410" s="5">
        <v>13162668</v>
      </c>
      <c r="W410" s="5">
        <v>7557803</v>
      </c>
      <c r="X410" s="5"/>
      <c r="Y410" s="5"/>
      <c r="Z410" s="13"/>
      <c r="AA410" s="44">
        <f t="shared" si="84"/>
        <v>71487197</v>
      </c>
      <c r="AB410" s="45">
        <f t="shared" si="85"/>
        <v>0.1748285081033461</v>
      </c>
      <c r="AC410" s="45">
        <f t="shared" si="86"/>
        <v>5.8276169367782037E-2</v>
      </c>
      <c r="AD410" s="45">
        <f t="shared" si="87"/>
        <v>2.9980652037613167E-3</v>
      </c>
      <c r="AE410" s="45">
        <f t="shared" si="88"/>
        <v>9.9935506792043897E-4</v>
      </c>
      <c r="AF410" s="46">
        <f t="shared" si="89"/>
        <v>1.7148606004171101E-2</v>
      </c>
    </row>
    <row r="411" spans="1:32" ht="13.5" customHeight="1" x14ac:dyDescent="0.25">
      <c r="A411" s="132" t="s">
        <v>952</v>
      </c>
      <c r="B411" s="133" t="s">
        <v>953</v>
      </c>
      <c r="C411" s="10" t="s">
        <v>1014</v>
      </c>
      <c r="D411" s="76" t="s">
        <v>129</v>
      </c>
      <c r="E411" s="66" t="s">
        <v>130</v>
      </c>
      <c r="F411" s="65" t="s">
        <v>1309</v>
      </c>
      <c r="G411" s="66" t="s">
        <v>33</v>
      </c>
      <c r="H411" s="66" t="s">
        <v>26</v>
      </c>
      <c r="I411" s="66" t="s">
        <v>58</v>
      </c>
      <c r="J411" s="22">
        <v>16150498.514313731</v>
      </c>
      <c r="K411" s="20">
        <v>2E-3</v>
      </c>
      <c r="L411" s="20" t="s">
        <v>134</v>
      </c>
      <c r="M411" s="20" t="s">
        <v>65</v>
      </c>
      <c r="N411" s="20">
        <v>1E-3</v>
      </c>
      <c r="O411" s="21"/>
      <c r="P411" s="21"/>
      <c r="Q411" s="53">
        <v>50126</v>
      </c>
      <c r="R411" s="53">
        <v>32373</v>
      </c>
      <c r="S411" s="22"/>
      <c r="T411" s="5">
        <v>0</v>
      </c>
      <c r="U411" s="22">
        <v>8093</v>
      </c>
      <c r="V411" s="5">
        <v>8752.77</v>
      </c>
      <c r="W411" s="5">
        <v>907.2299999999999</v>
      </c>
      <c r="X411" s="22"/>
      <c r="Y411" s="22"/>
      <c r="Z411" s="13"/>
      <c r="AA411" s="44">
        <f t="shared" si="84"/>
        <v>49218.770000000004</v>
      </c>
      <c r="AB411" s="45">
        <f t="shared" si="85"/>
        <v>0.65773687558628546</v>
      </c>
      <c r="AC411" s="45">
        <f t="shared" si="86"/>
        <v>0.16442913953355598</v>
      </c>
      <c r="AD411" s="45">
        <f t="shared" si="87"/>
        <v>2.004458250704071E-3</v>
      </c>
      <c r="AE411" s="45">
        <f t="shared" si="88"/>
        <v>5.0109908327767108E-4</v>
      </c>
      <c r="AF411" s="46">
        <f t="shared" si="89"/>
        <v>3.0475077878480837E-3</v>
      </c>
    </row>
    <row r="412" spans="1:32" ht="13.5" customHeight="1" x14ac:dyDescent="0.25">
      <c r="A412" s="132" t="s">
        <v>954</v>
      </c>
      <c r="B412" s="133" t="s">
        <v>955</v>
      </c>
      <c r="C412" s="10" t="s">
        <v>1014</v>
      </c>
      <c r="D412" s="76" t="s">
        <v>129</v>
      </c>
      <c r="E412" s="66" t="s">
        <v>130</v>
      </c>
      <c r="F412" s="65" t="s">
        <v>1309</v>
      </c>
      <c r="G412" s="66" t="s">
        <v>33</v>
      </c>
      <c r="H412" s="66" t="s">
        <v>26</v>
      </c>
      <c r="I412" s="66" t="s">
        <v>27</v>
      </c>
      <c r="J412" s="5">
        <v>24758891529.690197</v>
      </c>
      <c r="K412" s="20">
        <v>5.0000000000000001E-3</v>
      </c>
      <c r="L412" s="20">
        <v>0.2</v>
      </c>
      <c r="M412" s="20" t="s">
        <v>68</v>
      </c>
      <c r="N412" s="20">
        <v>2E-3</v>
      </c>
      <c r="O412" s="21">
        <v>1.2E-2</v>
      </c>
      <c r="P412" s="21"/>
      <c r="Q412" s="53">
        <v>413280000</v>
      </c>
      <c r="R412" s="53">
        <v>74321299</v>
      </c>
      <c r="S412" s="5">
        <v>18787701</v>
      </c>
      <c r="T412" s="5">
        <v>198187562</v>
      </c>
      <c r="U412" s="5">
        <v>24773000</v>
      </c>
      <c r="V412" s="5">
        <v>90189698</v>
      </c>
      <c r="W412" s="5">
        <v>7020740</v>
      </c>
      <c r="X412" s="5"/>
      <c r="Y412" s="5"/>
      <c r="Z412" s="13"/>
      <c r="AA412" s="44">
        <f t="shared" si="84"/>
        <v>387471559</v>
      </c>
      <c r="AB412" s="45">
        <f t="shared" si="85"/>
        <v>0.1918109788285132</v>
      </c>
      <c r="AC412" s="45">
        <f t="shared" si="86"/>
        <v>6.3935015163267758E-2</v>
      </c>
      <c r="AD412" s="45">
        <f t="shared" si="87"/>
        <v>3.0018023589980149E-3</v>
      </c>
      <c r="AE412" s="45">
        <f t="shared" si="88"/>
        <v>1.0005698344892737E-3</v>
      </c>
      <c r="AF412" s="46">
        <f t="shared" si="89"/>
        <v>1.5649794278364784E-2</v>
      </c>
    </row>
    <row r="413" spans="1:32" ht="13.5" customHeight="1" x14ac:dyDescent="0.25">
      <c r="A413" s="132" t="s">
        <v>956</v>
      </c>
      <c r="B413" s="133" t="s">
        <v>957</v>
      </c>
      <c r="C413" s="10" t="s">
        <v>1014</v>
      </c>
      <c r="D413" s="76" t="s">
        <v>129</v>
      </c>
      <c r="E413" s="66" t="s">
        <v>130</v>
      </c>
      <c r="F413" s="65" t="s">
        <v>1309</v>
      </c>
      <c r="G413" s="66" t="s">
        <v>33</v>
      </c>
      <c r="H413" s="66" t="s">
        <v>26</v>
      </c>
      <c r="I413" s="66" t="s">
        <v>135</v>
      </c>
      <c r="J413" s="22">
        <v>5335588.5290196054</v>
      </c>
      <c r="K413" s="20">
        <v>2E-3</v>
      </c>
      <c r="L413" s="20" t="s">
        <v>134</v>
      </c>
      <c r="M413" s="20" t="s">
        <v>65</v>
      </c>
      <c r="N413" s="20">
        <v>1E-3</v>
      </c>
      <c r="O413" s="21"/>
      <c r="P413" s="21"/>
      <c r="Q413" s="53">
        <v>19542</v>
      </c>
      <c r="R413" s="53">
        <v>10689</v>
      </c>
      <c r="S413" s="22"/>
      <c r="T413" s="5">
        <v>0</v>
      </c>
      <c r="U413" s="22">
        <v>2672</v>
      </c>
      <c r="V413" s="5">
        <v>5541.9</v>
      </c>
      <c r="W413" s="5">
        <v>639.10000000000014</v>
      </c>
      <c r="X413" s="22"/>
      <c r="Y413" s="22"/>
      <c r="Z413" s="13"/>
      <c r="AA413" s="44">
        <f t="shared" si="84"/>
        <v>18902.900000000001</v>
      </c>
      <c r="AB413" s="45">
        <f t="shared" si="85"/>
        <v>0.56546879050304444</v>
      </c>
      <c r="AC413" s="45">
        <f t="shared" si="86"/>
        <v>0.14135397214184067</v>
      </c>
      <c r="AD413" s="45">
        <f t="shared" si="87"/>
        <v>2.0033403891368032E-3</v>
      </c>
      <c r="AE413" s="45">
        <f t="shared" si="88"/>
        <v>5.0078824209687884E-4</v>
      </c>
      <c r="AF413" s="46">
        <f t="shared" si="89"/>
        <v>3.5427956817114868E-3</v>
      </c>
    </row>
    <row r="414" spans="1:32" ht="13.5" customHeight="1" x14ac:dyDescent="0.25">
      <c r="A414" s="132" t="s">
        <v>958</v>
      </c>
      <c r="B414" s="133" t="s">
        <v>959</v>
      </c>
      <c r="C414" s="10" t="s">
        <v>1014</v>
      </c>
      <c r="D414" s="76" t="s">
        <v>129</v>
      </c>
      <c r="E414" s="66" t="s">
        <v>130</v>
      </c>
      <c r="F414" s="65" t="s">
        <v>1309</v>
      </c>
      <c r="G414" s="66" t="s">
        <v>50</v>
      </c>
      <c r="H414" s="66" t="s">
        <v>41</v>
      </c>
      <c r="I414" s="66" t="s">
        <v>27</v>
      </c>
      <c r="J414" s="5">
        <v>432997795.63137257</v>
      </c>
      <c r="K414" s="20">
        <v>5.0000000000000001E-3</v>
      </c>
      <c r="L414" s="20" t="s">
        <v>134</v>
      </c>
      <c r="M414" s="20" t="s">
        <v>65</v>
      </c>
      <c r="N414" s="20">
        <v>2E-3</v>
      </c>
      <c r="O414" s="21">
        <v>1.4999999999999999E-2</v>
      </c>
      <c r="P414" s="21"/>
      <c r="Q414" s="53">
        <v>9352000</v>
      </c>
      <c r="R414" s="53">
        <v>1515000</v>
      </c>
      <c r="S414" s="5"/>
      <c r="T414" s="5">
        <v>4111985</v>
      </c>
      <c r="U414" s="5">
        <v>866000</v>
      </c>
      <c r="V414" s="5">
        <v>2005397</v>
      </c>
      <c r="W414" s="5">
        <v>853618</v>
      </c>
      <c r="X414" s="5"/>
      <c r="Y414" s="5"/>
      <c r="Z414" s="13"/>
      <c r="AA414" s="44">
        <f t="shared" si="84"/>
        <v>8498382</v>
      </c>
      <c r="AB414" s="45">
        <f t="shared" si="85"/>
        <v>0.17826922818955421</v>
      </c>
      <c r="AC414" s="45">
        <f t="shared" si="86"/>
        <v>0.1019017502390455</v>
      </c>
      <c r="AD414" s="45">
        <f t="shared" si="87"/>
        <v>3.4988630780230967E-3</v>
      </c>
      <c r="AE414" s="45">
        <f t="shared" si="88"/>
        <v>2.0000101818930705E-3</v>
      </c>
      <c r="AF414" s="46">
        <f t="shared" si="89"/>
        <v>1.9626848186624475E-2</v>
      </c>
    </row>
    <row r="415" spans="1:32" ht="13.5" customHeight="1" x14ac:dyDescent="0.25">
      <c r="A415" s="132" t="s">
        <v>960</v>
      </c>
      <c r="B415" s="133" t="s">
        <v>961</v>
      </c>
      <c r="C415" s="10" t="s">
        <v>1014</v>
      </c>
      <c r="D415" s="76" t="s">
        <v>129</v>
      </c>
      <c r="E415" s="66" t="s">
        <v>130</v>
      </c>
      <c r="F415" s="65" t="s">
        <v>1309</v>
      </c>
      <c r="G415" s="66" t="s">
        <v>64</v>
      </c>
      <c r="H415" s="66" t="s">
        <v>26</v>
      </c>
      <c r="I415" s="66" t="s">
        <v>58</v>
      </c>
      <c r="J415" s="22">
        <v>35478406.112509787</v>
      </c>
      <c r="K415" s="20">
        <v>2E-3</v>
      </c>
      <c r="L415" s="20" t="s">
        <v>134</v>
      </c>
      <c r="M415" s="20" t="s">
        <v>65</v>
      </c>
      <c r="N415" s="20">
        <v>1E-3</v>
      </c>
      <c r="O415" s="21"/>
      <c r="P415" s="21"/>
      <c r="Q415" s="53">
        <v>109603</v>
      </c>
      <c r="R415" s="53">
        <v>70975</v>
      </c>
      <c r="S415" s="13"/>
      <c r="T415" s="5">
        <v>0</v>
      </c>
      <c r="U415" s="5">
        <v>17744</v>
      </c>
      <c r="V415" s="5">
        <v>15975.79</v>
      </c>
      <c r="W415" s="5">
        <v>4908.2099999999991</v>
      </c>
      <c r="X415" s="13"/>
      <c r="Y415" s="22"/>
      <c r="Z415" s="13"/>
      <c r="AA415" s="44">
        <f t="shared" si="84"/>
        <v>104694.79000000001</v>
      </c>
      <c r="AB415" s="45">
        <f t="shared" si="85"/>
        <v>0.67792294153319377</v>
      </c>
      <c r="AC415" s="45">
        <f t="shared" si="86"/>
        <v>0.169483123276717</v>
      </c>
      <c r="AD415" s="45">
        <f t="shared" si="87"/>
        <v>2.0005126435196311E-3</v>
      </c>
      <c r="AE415" s="45">
        <f t="shared" si="88"/>
        <v>5.0013520741968773E-4</v>
      </c>
      <c r="AF415" s="46">
        <f t="shared" si="89"/>
        <v>2.9509440099419891E-3</v>
      </c>
    </row>
    <row r="416" spans="1:32" ht="13.5" customHeight="1" x14ac:dyDescent="0.25">
      <c r="A416" s="132" t="s">
        <v>962</v>
      </c>
      <c r="B416" s="133" t="s">
        <v>963</v>
      </c>
      <c r="C416" s="10" t="s">
        <v>1014</v>
      </c>
      <c r="D416" s="76" t="s">
        <v>129</v>
      </c>
      <c r="E416" s="66" t="s">
        <v>130</v>
      </c>
      <c r="F416" s="65" t="s">
        <v>1309</v>
      </c>
      <c r="G416" s="66" t="s">
        <v>64</v>
      </c>
      <c r="H416" s="66" t="s">
        <v>26</v>
      </c>
      <c r="I416" s="66" t="s">
        <v>27</v>
      </c>
      <c r="J416" s="5">
        <v>36558214134.325493</v>
      </c>
      <c r="K416" s="20">
        <v>5.0000000000000001E-3</v>
      </c>
      <c r="L416" s="20">
        <v>0.2</v>
      </c>
      <c r="M416" s="20" t="s">
        <v>68</v>
      </c>
      <c r="N416" s="20">
        <v>2E-3</v>
      </c>
      <c r="O416" s="21">
        <v>1.2E-2</v>
      </c>
      <c r="P416" s="21"/>
      <c r="Q416" s="53">
        <v>675374000</v>
      </c>
      <c r="R416" s="53">
        <v>91399000</v>
      </c>
      <c r="S416" s="5"/>
      <c r="T416" s="5">
        <v>347316283</v>
      </c>
      <c r="U416" s="5">
        <v>36560000</v>
      </c>
      <c r="V416" s="5">
        <v>104790326</v>
      </c>
      <c r="W416" s="5">
        <v>95308391</v>
      </c>
      <c r="X416" s="22"/>
      <c r="Y416" s="5"/>
      <c r="Z416" s="13"/>
      <c r="AA416" s="44">
        <f t="shared" si="84"/>
        <v>580065609</v>
      </c>
      <c r="AB416" s="45">
        <f t="shared" si="85"/>
        <v>0.15756665898115674</v>
      </c>
      <c r="AC416" s="45">
        <f t="shared" si="86"/>
        <v>6.3027353169630845E-2</v>
      </c>
      <c r="AD416" s="45">
        <f t="shared" si="87"/>
        <v>2.5000947711552196E-3</v>
      </c>
      <c r="AE416" s="45">
        <f t="shared" si="88"/>
        <v>1.0000488499155879E-3</v>
      </c>
      <c r="AF416" s="46">
        <f t="shared" si="89"/>
        <v>1.5866902219804024E-2</v>
      </c>
    </row>
    <row r="417" spans="1:32" ht="13.5" customHeight="1" x14ac:dyDescent="0.25">
      <c r="A417" s="132" t="s">
        <v>964</v>
      </c>
      <c r="B417" s="133" t="s">
        <v>965</v>
      </c>
      <c r="C417" s="10" t="s">
        <v>1014</v>
      </c>
      <c r="D417" s="76" t="s">
        <v>129</v>
      </c>
      <c r="E417" s="66" t="s">
        <v>130</v>
      </c>
      <c r="F417" s="65" t="s">
        <v>1309</v>
      </c>
      <c r="G417" s="66" t="s">
        <v>64</v>
      </c>
      <c r="H417" s="66" t="s">
        <v>26</v>
      </c>
      <c r="I417" s="66" t="s">
        <v>135</v>
      </c>
      <c r="J417" s="22">
        <v>6164922.0683137216</v>
      </c>
      <c r="K417" s="20">
        <v>2E-3</v>
      </c>
      <c r="L417" s="20" t="s">
        <v>134</v>
      </c>
      <c r="M417" s="20" t="s">
        <v>65</v>
      </c>
      <c r="N417" s="20">
        <v>1E-3</v>
      </c>
      <c r="O417" s="21"/>
      <c r="P417" s="21"/>
      <c r="Q417" s="53">
        <v>23538</v>
      </c>
      <c r="R417" s="53">
        <v>12333</v>
      </c>
      <c r="S417" s="5"/>
      <c r="T417" s="5">
        <v>0</v>
      </c>
      <c r="U417" s="5">
        <v>3083</v>
      </c>
      <c r="V417" s="5">
        <v>5837.51</v>
      </c>
      <c r="W417" s="5">
        <v>2284.4900000000002</v>
      </c>
      <c r="X417" s="22"/>
      <c r="Y417" s="22"/>
      <c r="Z417" s="13"/>
      <c r="AA417" s="44">
        <f t="shared" si="84"/>
        <v>21253.510000000002</v>
      </c>
      <c r="AB417" s="45">
        <f t="shared" si="85"/>
        <v>0.58028062188316187</v>
      </c>
      <c r="AC417" s="45">
        <f t="shared" si="86"/>
        <v>0.14505839270783977</v>
      </c>
      <c r="AD417" s="45">
        <f t="shared" si="87"/>
        <v>2.000511906450331E-3</v>
      </c>
      <c r="AE417" s="45">
        <f t="shared" si="88"/>
        <v>5.0008742459955969E-4</v>
      </c>
      <c r="AF417" s="46">
        <f t="shared" si="89"/>
        <v>3.4474904572173175E-3</v>
      </c>
    </row>
    <row r="418" spans="1:32" ht="13.5" customHeight="1" x14ac:dyDescent="0.25">
      <c r="A418" s="132" t="s">
        <v>966</v>
      </c>
      <c r="B418" s="133" t="s">
        <v>967</v>
      </c>
      <c r="C418" s="10" t="s">
        <v>1014</v>
      </c>
      <c r="D418" s="76" t="s">
        <v>129</v>
      </c>
      <c r="E418" s="66" t="s">
        <v>130</v>
      </c>
      <c r="F418" s="65" t="s">
        <v>1309</v>
      </c>
      <c r="G418" s="66" t="s">
        <v>50</v>
      </c>
      <c r="H418" s="66" t="s">
        <v>41</v>
      </c>
      <c r="I418" s="66" t="s">
        <v>27</v>
      </c>
      <c r="J418" s="5">
        <v>967234874.82352936</v>
      </c>
      <c r="K418" s="20">
        <v>5.0000000000000001E-3</v>
      </c>
      <c r="L418" s="20" t="s">
        <v>134</v>
      </c>
      <c r="M418" s="20" t="s">
        <v>65</v>
      </c>
      <c r="N418" s="20">
        <v>2E-3</v>
      </c>
      <c r="O418" s="21">
        <v>1.4999999999999999E-2</v>
      </c>
      <c r="P418" s="21"/>
      <c r="Q418" s="53">
        <v>15035000</v>
      </c>
      <c r="R418" s="53">
        <v>1936000</v>
      </c>
      <c r="S418" s="5"/>
      <c r="T418" s="5">
        <v>8711082</v>
      </c>
      <c r="U418" s="5">
        <v>1936000</v>
      </c>
      <c r="V418" s="5">
        <v>1696561</v>
      </c>
      <c r="W418" s="5">
        <v>755357</v>
      </c>
      <c r="X418" s="5"/>
      <c r="Y418" s="5"/>
      <c r="Z418" s="13"/>
      <c r="AA418" s="44">
        <f t="shared" si="84"/>
        <v>14279643</v>
      </c>
      <c r="AB418" s="45">
        <f t="shared" si="85"/>
        <v>0.13557761913235505</v>
      </c>
      <c r="AC418" s="45">
        <f t="shared" si="86"/>
        <v>0.13557761913235505</v>
      </c>
      <c r="AD418" s="45">
        <f t="shared" si="87"/>
        <v>2.0015820876529296E-3</v>
      </c>
      <c r="AE418" s="45">
        <f t="shared" si="88"/>
        <v>2.0015820876529296E-3</v>
      </c>
      <c r="AF418" s="46">
        <f t="shared" si="89"/>
        <v>1.4763366553139744E-2</v>
      </c>
    </row>
    <row r="419" spans="1:32" ht="13.5" customHeight="1" x14ac:dyDescent="0.25">
      <c r="A419" s="132" t="s">
        <v>968</v>
      </c>
      <c r="B419" s="133" t="s">
        <v>969</v>
      </c>
      <c r="C419" s="10" t="s">
        <v>1014</v>
      </c>
      <c r="D419" s="76" t="s">
        <v>129</v>
      </c>
      <c r="E419" s="66" t="s">
        <v>130</v>
      </c>
      <c r="F419" s="65" t="s">
        <v>1309</v>
      </c>
      <c r="G419" s="66" t="s">
        <v>827</v>
      </c>
      <c r="H419" s="66" t="s">
        <v>41</v>
      </c>
      <c r="I419" s="66" t="s">
        <v>58</v>
      </c>
      <c r="J419" s="22">
        <v>57230306.339333341</v>
      </c>
      <c r="K419" s="20">
        <v>0.01</v>
      </c>
      <c r="L419" s="20" t="s">
        <v>134</v>
      </c>
      <c r="M419" s="20" t="s">
        <v>65</v>
      </c>
      <c r="N419" s="20">
        <v>2E-3</v>
      </c>
      <c r="O419" s="21">
        <v>0.01</v>
      </c>
      <c r="P419" s="21"/>
      <c r="Q419" s="53">
        <v>299707</v>
      </c>
      <c r="R419" s="53">
        <v>103300</v>
      </c>
      <c r="S419" s="22"/>
      <c r="T419" s="5">
        <v>131889.75999999998</v>
      </c>
      <c r="U419" s="5">
        <v>17169</v>
      </c>
      <c r="V419" s="5">
        <v>47139.500000000015</v>
      </c>
      <c r="W419" s="5">
        <v>208.73999999999998</v>
      </c>
      <c r="X419" s="5"/>
      <c r="Y419" s="22"/>
      <c r="Z419" s="13"/>
      <c r="AA419" s="44">
        <f t="shared" si="84"/>
        <v>299498.26</v>
      </c>
      <c r="AB419" s="45">
        <f t="shared" si="85"/>
        <v>0.34491018411926666</v>
      </c>
      <c r="AC419" s="45">
        <f t="shared" si="86"/>
        <v>5.7325875616105415E-2</v>
      </c>
      <c r="AD419" s="45">
        <f t="shared" si="87"/>
        <v>1.8049877173032674E-3</v>
      </c>
      <c r="AE419" s="45">
        <f t="shared" si="88"/>
        <v>2.9999839417599029E-4</v>
      </c>
      <c r="AF419" s="46">
        <f t="shared" si="89"/>
        <v>5.2332108485353386E-3</v>
      </c>
    </row>
    <row r="420" spans="1:32" ht="13.5" customHeight="1" x14ac:dyDescent="0.25">
      <c r="A420" s="132" t="s">
        <v>970</v>
      </c>
      <c r="B420" s="133" t="s">
        <v>971</v>
      </c>
      <c r="C420" s="10" t="s">
        <v>1014</v>
      </c>
      <c r="D420" s="76" t="s">
        <v>129</v>
      </c>
      <c r="E420" s="66" t="s">
        <v>130</v>
      </c>
      <c r="F420" s="65" t="s">
        <v>1309</v>
      </c>
      <c r="G420" s="66" t="s">
        <v>50</v>
      </c>
      <c r="H420" s="66" t="s">
        <v>41</v>
      </c>
      <c r="I420" s="66" t="s">
        <v>27</v>
      </c>
      <c r="J420" s="5">
        <v>733276786.67058825</v>
      </c>
      <c r="K420" s="20">
        <v>0.01</v>
      </c>
      <c r="L420" s="20" t="s">
        <v>134</v>
      </c>
      <c r="M420" s="20" t="s">
        <v>65</v>
      </c>
      <c r="N420" s="20">
        <v>2E-3</v>
      </c>
      <c r="O420" s="21">
        <v>0.01</v>
      </c>
      <c r="P420" s="21"/>
      <c r="Q420" s="53">
        <v>16318000</v>
      </c>
      <c r="R420" s="53">
        <v>3665000</v>
      </c>
      <c r="S420" s="5"/>
      <c r="T420" s="5">
        <v>7330331</v>
      </c>
      <c r="U420" s="5">
        <v>1466000</v>
      </c>
      <c r="V420" s="5">
        <v>2576714</v>
      </c>
      <c r="W420" s="5">
        <v>1279955</v>
      </c>
      <c r="X420" s="5"/>
      <c r="Y420" s="5"/>
      <c r="Z420" s="13"/>
      <c r="AA420" s="44">
        <f t="shared" si="84"/>
        <v>15038045</v>
      </c>
      <c r="AB420" s="45">
        <f t="shared" si="85"/>
        <v>0.24371519037215275</v>
      </c>
      <c r="AC420" s="45">
        <f t="shared" si="86"/>
        <v>9.7486076148861109E-2</v>
      </c>
      <c r="AD420" s="45">
        <f t="shared" si="87"/>
        <v>4.998112672624992E-3</v>
      </c>
      <c r="AE420" s="45">
        <f t="shared" si="88"/>
        <v>1.9992450690499968E-3</v>
      </c>
      <c r="AF420" s="46">
        <f t="shared" si="89"/>
        <v>2.0508006353616617E-2</v>
      </c>
    </row>
    <row r="421" spans="1:32" ht="13.5" customHeight="1" x14ac:dyDescent="0.25">
      <c r="A421" s="132" t="s">
        <v>972</v>
      </c>
      <c r="B421" s="133" t="s">
        <v>973</v>
      </c>
      <c r="C421" s="10" t="s">
        <v>1014</v>
      </c>
      <c r="D421" s="64" t="s">
        <v>948</v>
      </c>
      <c r="E421" s="66" t="s">
        <v>949</v>
      </c>
      <c r="F421" s="55" t="s">
        <v>131</v>
      </c>
      <c r="G421" s="66" t="s">
        <v>205</v>
      </c>
      <c r="H421" s="66" t="s">
        <v>41</v>
      </c>
      <c r="I421" s="66" t="s">
        <v>27</v>
      </c>
      <c r="J421" s="5">
        <v>2860844578.7568626</v>
      </c>
      <c r="K421" s="20">
        <v>1.4999999999999999E-2</v>
      </c>
      <c r="L421" s="20" t="s">
        <v>134</v>
      </c>
      <c r="M421" s="20" t="s">
        <v>65</v>
      </c>
      <c r="N421" s="20">
        <v>2E-3</v>
      </c>
      <c r="O421" s="21">
        <v>0.01</v>
      </c>
      <c r="P421" s="21"/>
      <c r="Q421" s="53">
        <v>17664000</v>
      </c>
      <c r="R421" s="53">
        <v>5958000</v>
      </c>
      <c r="S421" s="22"/>
      <c r="T421" s="5">
        <v>7744874</v>
      </c>
      <c r="U421" s="5">
        <v>1489000</v>
      </c>
      <c r="V421" s="5">
        <v>940000</v>
      </c>
      <c r="W421" s="5">
        <v>101677</v>
      </c>
      <c r="X421" s="22"/>
      <c r="Y421" s="22"/>
      <c r="Z421" s="13"/>
      <c r="AA421" s="44">
        <f t="shared" si="84"/>
        <v>16131874</v>
      </c>
      <c r="AB421" s="45">
        <f t="shared" si="85"/>
        <v>0.36933092832240072</v>
      </c>
      <c r="AC421" s="45">
        <f t="shared" si="86"/>
        <v>9.2301737541466047E-2</v>
      </c>
      <c r="AD421" s="45">
        <f t="shared" si="87"/>
        <v>2.0826017757976075E-3</v>
      </c>
      <c r="AE421" s="45">
        <f t="shared" si="88"/>
        <v>5.2047567038647827E-4</v>
      </c>
      <c r="AF421" s="46">
        <f t="shared" si="89"/>
        <v>5.6388501912291462E-3</v>
      </c>
    </row>
    <row r="422" spans="1:32" ht="13.5" customHeight="1" x14ac:dyDescent="0.25">
      <c r="A422" s="132" t="s">
        <v>974</v>
      </c>
      <c r="B422" s="133" t="s">
        <v>975</v>
      </c>
      <c r="C422" s="10" t="s">
        <v>1014</v>
      </c>
      <c r="D422" s="76" t="s">
        <v>129</v>
      </c>
      <c r="E422" s="66" t="s">
        <v>130</v>
      </c>
      <c r="F422" s="65" t="s">
        <v>1309</v>
      </c>
      <c r="G422" s="66" t="s">
        <v>53</v>
      </c>
      <c r="H422" s="66" t="s">
        <v>41</v>
      </c>
      <c r="I422" s="66" t="s">
        <v>27</v>
      </c>
      <c r="J422" s="5">
        <v>1068852855.137255</v>
      </c>
      <c r="K422" s="20" t="s">
        <v>65</v>
      </c>
      <c r="L422" s="20" t="s">
        <v>134</v>
      </c>
      <c r="M422" s="20" t="s">
        <v>65</v>
      </c>
      <c r="N422" s="20">
        <v>2E-3</v>
      </c>
      <c r="O422" s="21">
        <v>0.01</v>
      </c>
      <c r="P422" s="21"/>
      <c r="Q422" s="53">
        <v>15953000</v>
      </c>
      <c r="R422" s="53">
        <v>1604000</v>
      </c>
      <c r="S422" s="5"/>
      <c r="T422" s="5">
        <v>10157682</v>
      </c>
      <c r="U422" s="5">
        <v>1069000</v>
      </c>
      <c r="V422" s="5">
        <v>1620527</v>
      </c>
      <c r="W422" s="5">
        <v>1501791</v>
      </c>
      <c r="X422" s="5"/>
      <c r="Y422" s="5"/>
      <c r="Z422" s="13"/>
      <c r="AA422" s="44">
        <f t="shared" si="84"/>
        <v>14451209</v>
      </c>
      <c r="AB422" s="45">
        <f t="shared" si="85"/>
        <v>0.11099417356706971</v>
      </c>
      <c r="AC422" s="45">
        <f t="shared" si="86"/>
        <v>7.3973049590522144E-2</v>
      </c>
      <c r="AD422" s="45">
        <f t="shared" si="87"/>
        <v>1.5006742904700619E-3</v>
      </c>
      <c r="AE422" s="45">
        <f t="shared" si="88"/>
        <v>1.0001376661549228E-3</v>
      </c>
      <c r="AF422" s="46">
        <f t="shared" si="89"/>
        <v>1.3520297888098238E-2</v>
      </c>
    </row>
    <row r="423" spans="1:32" ht="13.5" customHeight="1" x14ac:dyDescent="0.25">
      <c r="A423" s="132" t="s">
        <v>976</v>
      </c>
      <c r="B423" s="133" t="s">
        <v>977</v>
      </c>
      <c r="C423" s="10" t="s">
        <v>1014</v>
      </c>
      <c r="D423" s="64" t="s">
        <v>948</v>
      </c>
      <c r="E423" s="66" t="s">
        <v>949</v>
      </c>
      <c r="F423" s="55" t="s">
        <v>131</v>
      </c>
      <c r="G423" s="66" t="s">
        <v>205</v>
      </c>
      <c r="H423" s="66" t="s">
        <v>41</v>
      </c>
      <c r="I423" s="66" t="s">
        <v>27</v>
      </c>
      <c r="J423" s="5">
        <v>1737909050.8862746</v>
      </c>
      <c r="K423" s="20">
        <v>1.4999999999999999E-2</v>
      </c>
      <c r="L423" s="20" t="s">
        <v>134</v>
      </c>
      <c r="M423" s="20" t="s">
        <v>65</v>
      </c>
      <c r="N423" s="20">
        <v>2E-3</v>
      </c>
      <c r="O423" s="21">
        <v>0.01</v>
      </c>
      <c r="P423" s="21"/>
      <c r="Q423" s="53">
        <v>14886000</v>
      </c>
      <c r="R423" s="53">
        <v>3122000</v>
      </c>
      <c r="S423" s="5"/>
      <c r="T423" s="5">
        <v>9467720</v>
      </c>
      <c r="U423" s="5">
        <v>1250000</v>
      </c>
      <c r="V423" s="5">
        <v>945152</v>
      </c>
      <c r="W423" s="5">
        <v>101128</v>
      </c>
      <c r="X423" s="5"/>
      <c r="Y423" s="5"/>
      <c r="Z423" s="13"/>
      <c r="AA423" s="44">
        <f t="shared" si="84"/>
        <v>14784872</v>
      </c>
      <c r="AB423" s="45">
        <f t="shared" si="85"/>
        <v>0.21116178753525902</v>
      </c>
      <c r="AC423" s="45">
        <f t="shared" si="86"/>
        <v>8.454587905799929E-2</v>
      </c>
      <c r="AD423" s="45">
        <f t="shared" si="87"/>
        <v>1.7964116122232553E-3</v>
      </c>
      <c r="AE423" s="45">
        <f t="shared" si="88"/>
        <v>7.1925512981392352E-4</v>
      </c>
      <c r="AF423" s="46">
        <f t="shared" si="89"/>
        <v>8.5072760237137942E-3</v>
      </c>
    </row>
    <row r="424" spans="1:32" ht="13.5" customHeight="1" x14ac:dyDescent="0.25">
      <c r="A424" s="132" t="s">
        <v>978</v>
      </c>
      <c r="B424" s="133" t="s">
        <v>979</v>
      </c>
      <c r="C424" s="10" t="s">
        <v>1014</v>
      </c>
      <c r="D424" s="76" t="s">
        <v>129</v>
      </c>
      <c r="E424" s="66" t="s">
        <v>130</v>
      </c>
      <c r="F424" s="65" t="s">
        <v>1309</v>
      </c>
      <c r="G424" s="66" t="s">
        <v>827</v>
      </c>
      <c r="H424" s="66" t="s">
        <v>26</v>
      </c>
      <c r="I424" s="66" t="s">
        <v>27</v>
      </c>
      <c r="J424" s="5">
        <v>25352594222.325489</v>
      </c>
      <c r="K424" s="20">
        <v>5.0000000000000001E-3</v>
      </c>
      <c r="L424" s="20" t="s">
        <v>134</v>
      </c>
      <c r="M424" s="20" t="s">
        <v>65</v>
      </c>
      <c r="N424" s="20">
        <v>2E-3</v>
      </c>
      <c r="O424" s="21">
        <v>1.4999999999999999E-2</v>
      </c>
      <c r="P424" s="21"/>
      <c r="Q424" s="53">
        <v>233981000</v>
      </c>
      <c r="R424" s="53">
        <v>38029000</v>
      </c>
      <c r="S424" s="5"/>
      <c r="T424" s="5">
        <v>152883099</v>
      </c>
      <c r="U424" s="5">
        <v>22711000</v>
      </c>
      <c r="V424" s="5">
        <v>20245066</v>
      </c>
      <c r="W424" s="5">
        <v>112835</v>
      </c>
      <c r="X424" s="5"/>
      <c r="Y424" s="5"/>
      <c r="Z424" s="13"/>
      <c r="AA424" s="44">
        <f t="shared" si="84"/>
        <v>233868165</v>
      </c>
      <c r="AB424" s="45">
        <f t="shared" si="85"/>
        <v>0.16260870734586727</v>
      </c>
      <c r="AC424" s="45">
        <f t="shared" si="86"/>
        <v>9.7110267231112879E-2</v>
      </c>
      <c r="AD424" s="45">
        <f t="shared" si="87"/>
        <v>1.5000042862087727E-3</v>
      </c>
      <c r="AE424" s="45">
        <f t="shared" si="88"/>
        <v>8.9580576255193236E-4</v>
      </c>
      <c r="AF424" s="46">
        <f t="shared" si="89"/>
        <v>9.2246246261479519E-3</v>
      </c>
    </row>
    <row r="425" spans="1:32" ht="13.5" customHeight="1" x14ac:dyDescent="0.25">
      <c r="A425" s="132" t="s">
        <v>980</v>
      </c>
      <c r="B425" s="133" t="s">
        <v>981</v>
      </c>
      <c r="C425" s="10" t="s">
        <v>1014</v>
      </c>
      <c r="D425" s="64" t="s">
        <v>948</v>
      </c>
      <c r="E425" s="66" t="s">
        <v>949</v>
      </c>
      <c r="F425" s="55" t="s">
        <v>131</v>
      </c>
      <c r="G425" s="66" t="s">
        <v>205</v>
      </c>
      <c r="H425" s="66" t="s">
        <v>41</v>
      </c>
      <c r="I425" s="66" t="s">
        <v>27</v>
      </c>
      <c r="J425" s="5">
        <v>2139600678.5725491</v>
      </c>
      <c r="K425" s="20">
        <v>1.4999999999999999E-2</v>
      </c>
      <c r="L425" s="20" t="s">
        <v>134</v>
      </c>
      <c r="M425" s="20" t="s">
        <v>65</v>
      </c>
      <c r="N425" s="20">
        <v>2E-3</v>
      </c>
      <c r="O425" s="21"/>
      <c r="P425" s="21"/>
      <c r="Q425" s="53">
        <v>18661896</v>
      </c>
      <c r="R425" s="53">
        <v>3055875</v>
      </c>
      <c r="S425" s="5"/>
      <c r="T425" s="5">
        <v>13242125</v>
      </c>
      <c r="U425" s="5">
        <v>1324212</v>
      </c>
      <c r="V425" s="5">
        <v>939800</v>
      </c>
      <c r="W425" s="5">
        <v>99884</v>
      </c>
      <c r="X425" s="5"/>
      <c r="Y425" s="5"/>
      <c r="Z425" s="13"/>
      <c r="AA425" s="44">
        <f t="shared" si="84"/>
        <v>18562012</v>
      </c>
      <c r="AB425" s="45">
        <f t="shared" si="85"/>
        <v>0.16463059069243141</v>
      </c>
      <c r="AC425" s="45">
        <f t="shared" si="86"/>
        <v>7.1339895696651848E-2</v>
      </c>
      <c r="AD425" s="45">
        <f t="shared" si="87"/>
        <v>1.4282454808524133E-3</v>
      </c>
      <c r="AE425" s="45">
        <f t="shared" si="88"/>
        <v>6.1890614134757992E-4</v>
      </c>
      <c r="AF425" s="46">
        <f t="shared" si="89"/>
        <v>8.6754562128779043E-3</v>
      </c>
    </row>
    <row r="426" spans="1:32" ht="13.5" customHeight="1" x14ac:dyDescent="0.25">
      <c r="A426" s="132" t="s">
        <v>982</v>
      </c>
      <c r="B426" s="133" t="s">
        <v>983</v>
      </c>
      <c r="C426" s="10" t="s">
        <v>1014</v>
      </c>
      <c r="D426" s="64" t="s">
        <v>948</v>
      </c>
      <c r="E426" s="66" t="s">
        <v>949</v>
      </c>
      <c r="F426" s="55" t="s">
        <v>131</v>
      </c>
      <c r="G426" s="66" t="s">
        <v>205</v>
      </c>
      <c r="H426" s="66" t="s">
        <v>41</v>
      </c>
      <c r="I426" s="66" t="s">
        <v>27</v>
      </c>
      <c r="J426" s="5">
        <v>2993536873.8156862</v>
      </c>
      <c r="K426" s="20">
        <v>1.4999999999999999E-2</v>
      </c>
      <c r="L426" s="20" t="s">
        <v>134</v>
      </c>
      <c r="M426" s="20" t="s">
        <v>65</v>
      </c>
      <c r="N426" s="20">
        <v>2E-3</v>
      </c>
      <c r="O426" s="21">
        <v>0.01</v>
      </c>
      <c r="P426" s="21"/>
      <c r="Q426" s="53">
        <v>19755000</v>
      </c>
      <c r="R426" s="53">
        <v>6149000</v>
      </c>
      <c r="S426" s="22"/>
      <c r="T426" s="5">
        <v>9531480</v>
      </c>
      <c r="U426" s="22">
        <v>1537000</v>
      </c>
      <c r="V426" s="5">
        <v>940000</v>
      </c>
      <c r="W426" s="5">
        <v>100226</v>
      </c>
      <c r="X426" s="22"/>
      <c r="Y426" s="22"/>
      <c r="Z426" s="13"/>
      <c r="AA426" s="44">
        <f t="shared" si="84"/>
        <v>18157480</v>
      </c>
      <c r="AB426" s="45">
        <f t="shared" si="85"/>
        <v>0.33864831463396905</v>
      </c>
      <c r="AC426" s="45">
        <f t="shared" si="86"/>
        <v>8.4648310228071302E-2</v>
      </c>
      <c r="AD426" s="45">
        <f t="shared" si="87"/>
        <v>2.0540919518262789E-3</v>
      </c>
      <c r="AE426" s="45">
        <f t="shared" si="88"/>
        <v>5.134394747043407E-4</v>
      </c>
      <c r="AF426" s="46">
        <f t="shared" si="89"/>
        <v>6.065560828337392E-3</v>
      </c>
    </row>
    <row r="427" spans="1:32" ht="13.5" customHeight="1" x14ac:dyDescent="0.25">
      <c r="A427" s="132" t="s">
        <v>984</v>
      </c>
      <c r="B427" s="133" t="s">
        <v>985</v>
      </c>
      <c r="C427" s="10" t="s">
        <v>1014</v>
      </c>
      <c r="D427" s="64" t="s">
        <v>948</v>
      </c>
      <c r="E427" s="66" t="s">
        <v>949</v>
      </c>
      <c r="F427" s="55" t="s">
        <v>131</v>
      </c>
      <c r="G427" s="66" t="s">
        <v>205</v>
      </c>
      <c r="H427" s="66" t="s">
        <v>41</v>
      </c>
      <c r="I427" s="66" t="s">
        <v>27</v>
      </c>
      <c r="J427" s="5">
        <v>2607798742.6117649</v>
      </c>
      <c r="K427" s="20">
        <v>1.4999999999999999E-2</v>
      </c>
      <c r="L427" s="20" t="s">
        <v>134</v>
      </c>
      <c r="M427" s="20" t="s">
        <v>65</v>
      </c>
      <c r="N427" s="20">
        <v>2E-3</v>
      </c>
      <c r="O427" s="21"/>
      <c r="P427" s="21"/>
      <c r="Q427" s="53">
        <v>20749000</v>
      </c>
      <c r="R427" s="53">
        <v>5053000</v>
      </c>
      <c r="S427" s="5"/>
      <c r="T427" s="5">
        <v>12886771</v>
      </c>
      <c r="U427" s="5">
        <v>1769000</v>
      </c>
      <c r="V427" s="5">
        <v>940000</v>
      </c>
      <c r="W427" s="5">
        <v>99713</v>
      </c>
      <c r="X427" s="5"/>
      <c r="Y427" s="5"/>
      <c r="Z427" s="13"/>
      <c r="AA427" s="44">
        <f t="shared" si="84"/>
        <v>20648771</v>
      </c>
      <c r="AB427" s="45">
        <f t="shared" si="85"/>
        <v>0.2447119007712372</v>
      </c>
      <c r="AC427" s="45">
        <f t="shared" si="86"/>
        <v>8.5670958334517822E-2</v>
      </c>
      <c r="AD427" s="45">
        <f t="shared" si="87"/>
        <v>1.9376495269490448E-3</v>
      </c>
      <c r="AE427" s="45">
        <f t="shared" si="88"/>
        <v>6.7834989376070853E-4</v>
      </c>
      <c r="AF427" s="46">
        <f t="shared" si="89"/>
        <v>7.9180845755450532E-3</v>
      </c>
    </row>
    <row r="428" spans="1:32" ht="13.5" customHeight="1" x14ac:dyDescent="0.25">
      <c r="A428" s="132" t="s">
        <v>986</v>
      </c>
      <c r="B428" s="133" t="s">
        <v>987</v>
      </c>
      <c r="C428" s="10" t="s">
        <v>1014</v>
      </c>
      <c r="D428" s="76" t="s">
        <v>129</v>
      </c>
      <c r="E428" s="66" t="s">
        <v>130</v>
      </c>
      <c r="F428" s="65" t="s">
        <v>1309</v>
      </c>
      <c r="G428" s="66" t="s">
        <v>25</v>
      </c>
      <c r="H428" s="66" t="s">
        <v>26</v>
      </c>
      <c r="I428" s="66" t="s">
        <v>27</v>
      </c>
      <c r="J428" s="5">
        <v>3780731600.4470587</v>
      </c>
      <c r="K428" s="20">
        <v>5.0000000000000001E-3</v>
      </c>
      <c r="L428" s="20" t="s">
        <v>134</v>
      </c>
      <c r="M428" s="20" t="s">
        <v>65</v>
      </c>
      <c r="N428" s="20">
        <v>2E-3</v>
      </c>
      <c r="O428" s="21">
        <v>1.4999999999999999E-2</v>
      </c>
      <c r="P428" s="21"/>
      <c r="Q428" s="53">
        <v>57702000</v>
      </c>
      <c r="R428" s="53">
        <v>9458000</v>
      </c>
      <c r="S428" s="5"/>
      <c r="T428" s="5">
        <v>37833976</v>
      </c>
      <c r="U428" s="5">
        <v>5675000</v>
      </c>
      <c r="V428" s="5">
        <v>4236164</v>
      </c>
      <c r="W428" s="5">
        <v>498860</v>
      </c>
      <c r="X428" s="5"/>
      <c r="Y428" s="5"/>
      <c r="Z428" s="13"/>
      <c r="AA428" s="44">
        <f t="shared" si="84"/>
        <v>57203140</v>
      </c>
      <c r="AB428" s="45">
        <f t="shared" si="85"/>
        <v>0.16534057396149932</v>
      </c>
      <c r="AC428" s="45">
        <f t="shared" si="86"/>
        <v>9.9207840688465707E-2</v>
      </c>
      <c r="AD428" s="45">
        <f t="shared" si="87"/>
        <v>2.5016322234780231E-3</v>
      </c>
      <c r="AE428" s="45">
        <f t="shared" si="88"/>
        <v>1.5010322339012244E-3</v>
      </c>
      <c r="AF428" s="46">
        <f t="shared" si="89"/>
        <v>1.5130177448522377E-2</v>
      </c>
    </row>
    <row r="429" spans="1:32" ht="13.5" customHeight="1" x14ac:dyDescent="0.25">
      <c r="A429" s="132" t="s">
        <v>988</v>
      </c>
      <c r="B429" s="133" t="s">
        <v>989</v>
      </c>
      <c r="C429" s="10" t="s">
        <v>1014</v>
      </c>
      <c r="D429" s="64" t="s">
        <v>948</v>
      </c>
      <c r="E429" s="66" t="s">
        <v>949</v>
      </c>
      <c r="F429" s="55" t="s">
        <v>131</v>
      </c>
      <c r="G429" s="66" t="s">
        <v>205</v>
      </c>
      <c r="H429" s="66" t="s">
        <v>41</v>
      </c>
      <c r="I429" s="66" t="s">
        <v>27</v>
      </c>
      <c r="J429" s="5">
        <v>2338457456.9529409</v>
      </c>
      <c r="K429" s="20">
        <v>1.4999999999999999E-2</v>
      </c>
      <c r="L429" s="20" t="s">
        <v>134</v>
      </c>
      <c r="M429" s="20" t="s">
        <v>65</v>
      </c>
      <c r="N429" s="20">
        <v>2E-3</v>
      </c>
      <c r="O429" s="21"/>
      <c r="P429" s="21"/>
      <c r="Q429" s="53">
        <v>19957000</v>
      </c>
      <c r="R429" s="53">
        <v>4729000</v>
      </c>
      <c r="S429" s="5"/>
      <c r="T429" s="5">
        <v>12532069</v>
      </c>
      <c r="U429" s="5">
        <v>165000</v>
      </c>
      <c r="V429" s="5">
        <v>940000</v>
      </c>
      <c r="W429" s="5">
        <v>100730</v>
      </c>
      <c r="X429" s="5"/>
      <c r="Y429" s="5"/>
      <c r="Z429" s="13"/>
      <c r="AA429" s="44">
        <f t="shared" si="84"/>
        <v>18366069</v>
      </c>
      <c r="AB429" s="45">
        <f t="shared" si="85"/>
        <v>0.25748569277399536</v>
      </c>
      <c r="AC429" s="45">
        <f t="shared" si="86"/>
        <v>8.9839584072127793E-3</v>
      </c>
      <c r="AD429" s="45">
        <f t="shared" si="87"/>
        <v>2.0222732664813949E-3</v>
      </c>
      <c r="AE429" s="45">
        <f t="shared" si="88"/>
        <v>7.0559333679304334E-5</v>
      </c>
      <c r="AF429" s="46">
        <f t="shared" si="89"/>
        <v>7.8539247936250129E-3</v>
      </c>
    </row>
    <row r="430" spans="1:32" ht="13.5" customHeight="1" x14ac:dyDescent="0.25">
      <c r="A430" s="132" t="s">
        <v>990</v>
      </c>
      <c r="B430" s="133" t="s">
        <v>991</v>
      </c>
      <c r="C430" s="10" t="s">
        <v>1014</v>
      </c>
      <c r="D430" s="64" t="s">
        <v>948</v>
      </c>
      <c r="E430" s="66" t="s">
        <v>949</v>
      </c>
      <c r="F430" s="55" t="s">
        <v>131</v>
      </c>
      <c r="G430" s="66" t="s">
        <v>205</v>
      </c>
      <c r="H430" s="66" t="s">
        <v>41</v>
      </c>
      <c r="I430" s="66" t="s">
        <v>27</v>
      </c>
      <c r="J430" s="5">
        <v>1583327389.6392157</v>
      </c>
      <c r="K430" s="20">
        <v>1.4999999999999999E-2</v>
      </c>
      <c r="L430" s="20" t="s">
        <v>134</v>
      </c>
      <c r="M430" s="20" t="s">
        <v>65</v>
      </c>
      <c r="N430" s="20">
        <v>2E-3</v>
      </c>
      <c r="O430" s="21"/>
      <c r="P430" s="21"/>
      <c r="Q430" s="53">
        <v>16588000</v>
      </c>
      <c r="R430" s="53">
        <v>2645000</v>
      </c>
      <c r="S430" s="13"/>
      <c r="T430" s="5">
        <v>11574425</v>
      </c>
      <c r="U430" s="5">
        <v>1323000</v>
      </c>
      <c r="V430" s="5">
        <v>945000</v>
      </c>
      <c r="W430" s="5">
        <v>100557</v>
      </c>
      <c r="X430" s="5"/>
      <c r="Y430" s="5"/>
      <c r="Z430" s="13"/>
      <c r="AA430" s="44">
        <f t="shared" si="84"/>
        <v>16487425</v>
      </c>
      <c r="AB430" s="45">
        <f t="shared" si="85"/>
        <v>0.16042529382241313</v>
      </c>
      <c r="AC430" s="45">
        <f t="shared" si="86"/>
        <v>8.0242973053706076E-2</v>
      </c>
      <c r="AD430" s="45">
        <f t="shared" si="87"/>
        <v>1.6705325868219217E-3</v>
      </c>
      <c r="AE430" s="45">
        <f t="shared" si="88"/>
        <v>8.3558208407009547E-4</v>
      </c>
      <c r="AF430" s="46">
        <f t="shared" si="89"/>
        <v>1.0413149616363866E-2</v>
      </c>
    </row>
    <row r="431" spans="1:32" ht="13.5" customHeight="1" x14ac:dyDescent="0.25">
      <c r="A431" s="132" t="s">
        <v>992</v>
      </c>
      <c r="B431" s="133" t="s">
        <v>993</v>
      </c>
      <c r="C431" s="10" t="s">
        <v>1014</v>
      </c>
      <c r="D431" s="76" t="s">
        <v>129</v>
      </c>
      <c r="E431" s="66" t="s">
        <v>130</v>
      </c>
      <c r="F431" s="65" t="s">
        <v>1309</v>
      </c>
      <c r="G431" s="66" t="s">
        <v>813</v>
      </c>
      <c r="H431" s="66" t="s">
        <v>41</v>
      </c>
      <c r="I431" s="66" t="s">
        <v>27</v>
      </c>
      <c r="J431" s="5">
        <v>360767421.94901961</v>
      </c>
      <c r="K431" s="20">
        <v>0.01</v>
      </c>
      <c r="L431" s="20" t="s">
        <v>134</v>
      </c>
      <c r="M431" s="20" t="s">
        <v>65</v>
      </c>
      <c r="N431" s="20">
        <v>2E-3</v>
      </c>
      <c r="O431" s="21">
        <v>0.01</v>
      </c>
      <c r="P431" s="21"/>
      <c r="Q431" s="53">
        <v>7877000</v>
      </c>
      <c r="R431" s="53">
        <v>1806000</v>
      </c>
      <c r="S431" s="5"/>
      <c r="T431" s="5">
        <v>3611542</v>
      </c>
      <c r="U431" s="5">
        <v>632000</v>
      </c>
      <c r="V431" s="5">
        <v>1383488</v>
      </c>
      <c r="W431" s="5">
        <v>443970</v>
      </c>
      <c r="X431" s="5"/>
      <c r="Y431" s="5"/>
      <c r="Z431" s="13"/>
      <c r="AA431" s="44">
        <f t="shared" si="84"/>
        <v>7433030</v>
      </c>
      <c r="AB431" s="45">
        <f t="shared" si="85"/>
        <v>0.2429695561567759</v>
      </c>
      <c r="AC431" s="45">
        <f t="shared" si="86"/>
        <v>8.5025891191075509E-2</v>
      </c>
      <c r="AD431" s="45">
        <f t="shared" si="87"/>
        <v>5.0059952482494601E-3</v>
      </c>
      <c r="AE431" s="45">
        <f t="shared" si="88"/>
        <v>1.7518211499964887E-3</v>
      </c>
      <c r="AF431" s="46">
        <f t="shared" si="89"/>
        <v>2.0603384750883545E-2</v>
      </c>
    </row>
    <row r="432" spans="1:32" ht="13.5" customHeight="1" x14ac:dyDescent="0.25">
      <c r="A432" s="132" t="s">
        <v>994</v>
      </c>
      <c r="B432" s="133" t="s">
        <v>995</v>
      </c>
      <c r="C432" s="10" t="s">
        <v>1014</v>
      </c>
      <c r="D432" s="64" t="s">
        <v>948</v>
      </c>
      <c r="E432" s="66" t="s">
        <v>949</v>
      </c>
      <c r="F432" s="55" t="s">
        <v>131</v>
      </c>
      <c r="G432" s="66" t="s">
        <v>205</v>
      </c>
      <c r="H432" s="66" t="s">
        <v>41</v>
      </c>
      <c r="I432" s="66" t="s">
        <v>27</v>
      </c>
      <c r="J432" s="5">
        <v>3519201454.6431375</v>
      </c>
      <c r="K432" s="20">
        <v>1.4999999999999999E-2</v>
      </c>
      <c r="L432" s="20" t="s">
        <v>134</v>
      </c>
      <c r="M432" s="20" t="s">
        <v>65</v>
      </c>
      <c r="N432" s="20">
        <v>2E-3</v>
      </c>
      <c r="O432" s="21"/>
      <c r="P432" s="21"/>
      <c r="Q432" s="53">
        <v>29028000</v>
      </c>
      <c r="R432" s="53">
        <v>6777000</v>
      </c>
      <c r="S432" s="5"/>
      <c r="T432" s="5">
        <v>18694119</v>
      </c>
      <c r="U432" s="5">
        <v>2511000</v>
      </c>
      <c r="V432" s="5">
        <v>945000</v>
      </c>
      <c r="W432" s="5">
        <v>100905</v>
      </c>
      <c r="X432" s="5"/>
      <c r="Y432" s="5"/>
      <c r="Z432" s="13"/>
      <c r="AA432" s="44">
        <f t="shared" si="84"/>
        <v>28927119</v>
      </c>
      <c r="AB432" s="45">
        <f t="shared" si="85"/>
        <v>0.23427842917920724</v>
      </c>
      <c r="AC432" s="45">
        <f t="shared" si="86"/>
        <v>8.6804358221777983E-2</v>
      </c>
      <c r="AD432" s="45">
        <f t="shared" si="87"/>
        <v>1.9257209589574966E-3</v>
      </c>
      <c r="AE432" s="45">
        <f t="shared" si="88"/>
        <v>7.1351414017150271E-4</v>
      </c>
      <c r="AF432" s="46">
        <f t="shared" si="89"/>
        <v>8.219796272769312E-3</v>
      </c>
    </row>
    <row r="433" spans="1:32" ht="13.5" customHeight="1" x14ac:dyDescent="0.25">
      <c r="A433" s="132" t="s">
        <v>996</v>
      </c>
      <c r="B433" s="133" t="s">
        <v>997</v>
      </c>
      <c r="C433" s="10" t="s">
        <v>1014</v>
      </c>
      <c r="D433" s="76" t="s">
        <v>129</v>
      </c>
      <c r="E433" s="66" t="s">
        <v>130</v>
      </c>
      <c r="F433" s="55" t="s">
        <v>131</v>
      </c>
      <c r="G433" s="11" t="s">
        <v>77</v>
      </c>
      <c r="H433" s="66" t="s">
        <v>26</v>
      </c>
      <c r="I433" s="66" t="s">
        <v>27</v>
      </c>
      <c r="J433" s="5">
        <v>1440923069.5490196</v>
      </c>
      <c r="K433" s="20">
        <v>5.0000000000000001E-3</v>
      </c>
      <c r="L433" s="20">
        <v>0.25</v>
      </c>
      <c r="M433" s="20" t="s">
        <v>68</v>
      </c>
      <c r="N433" s="20">
        <v>2E-3</v>
      </c>
      <c r="O433" s="21">
        <v>0.01</v>
      </c>
      <c r="P433" s="21"/>
      <c r="Q433" s="53">
        <v>40643000</v>
      </c>
      <c r="R433" s="53">
        <v>3600161</v>
      </c>
      <c r="S433" s="5">
        <v>15422839</v>
      </c>
      <c r="T433" s="5">
        <v>13678366</v>
      </c>
      <c r="U433" s="5">
        <v>1440000</v>
      </c>
      <c r="V433" s="5">
        <v>2470605.7365999999</v>
      </c>
      <c r="W433" s="5">
        <v>4031028.2634000001</v>
      </c>
      <c r="X433" s="5"/>
      <c r="Y433" s="5"/>
      <c r="Z433" s="13"/>
      <c r="AA433" s="44">
        <f t="shared" si="84"/>
        <v>21189132.7366</v>
      </c>
      <c r="AB433" s="45">
        <f t="shared" si="85"/>
        <v>0.16990601006436851</v>
      </c>
      <c r="AC433" s="45">
        <f t="shared" si="86"/>
        <v>6.7959364731935784E-2</v>
      </c>
      <c r="AD433" s="45">
        <f t="shared" si="87"/>
        <v>2.4985102092416212E-3</v>
      </c>
      <c r="AE433" s="45">
        <f t="shared" si="88"/>
        <v>9.9935939012392341E-4</v>
      </c>
      <c r="AF433" s="46">
        <f t="shared" si="89"/>
        <v>1.4705249145071833E-2</v>
      </c>
    </row>
    <row r="434" spans="1:32" ht="13.5" customHeight="1" x14ac:dyDescent="0.25">
      <c r="A434" s="132" t="s">
        <v>998</v>
      </c>
      <c r="B434" s="133" t="s">
        <v>999</v>
      </c>
      <c r="C434" s="10" t="s">
        <v>1014</v>
      </c>
      <c r="D434" s="76" t="s">
        <v>129</v>
      </c>
      <c r="E434" s="66" t="s">
        <v>130</v>
      </c>
      <c r="F434" s="65" t="s">
        <v>1309</v>
      </c>
      <c r="G434" s="66" t="s">
        <v>33</v>
      </c>
      <c r="H434" s="66" t="s">
        <v>26</v>
      </c>
      <c r="I434" s="66" t="s">
        <v>27</v>
      </c>
      <c r="J434" s="5">
        <v>1423990694.7529411</v>
      </c>
      <c r="K434" s="20">
        <v>5.0000000000000001E-3</v>
      </c>
      <c r="L434" s="20" t="s">
        <v>134</v>
      </c>
      <c r="M434" s="20" t="s">
        <v>65</v>
      </c>
      <c r="N434" s="20">
        <v>2E-3</v>
      </c>
      <c r="O434" s="21">
        <v>1.4999999999999999E-2</v>
      </c>
      <c r="P434" s="21"/>
      <c r="Q434" s="53">
        <v>21036000</v>
      </c>
      <c r="R434" s="53">
        <v>2134000</v>
      </c>
      <c r="S434" s="5"/>
      <c r="T434" s="5">
        <v>14229967</v>
      </c>
      <c r="U434" s="5">
        <v>2134000</v>
      </c>
      <c r="V434" s="5">
        <v>2181345</v>
      </c>
      <c r="W434" s="5">
        <v>356688</v>
      </c>
      <c r="X434" s="5"/>
      <c r="Y434" s="5"/>
      <c r="Z434" s="13"/>
      <c r="AA434" s="44">
        <f t="shared" si="84"/>
        <v>20679312</v>
      </c>
      <c r="AB434" s="45">
        <f t="shared" si="85"/>
        <v>0.10319492253900904</v>
      </c>
      <c r="AC434" s="45">
        <f t="shared" si="86"/>
        <v>0.10319492253900904</v>
      </c>
      <c r="AD434" s="45">
        <f t="shared" si="87"/>
        <v>1.4986052983795963E-3</v>
      </c>
      <c r="AE434" s="45">
        <f t="shared" si="88"/>
        <v>1.4986052983795963E-3</v>
      </c>
      <c r="AF434" s="46">
        <f t="shared" si="89"/>
        <v>1.4522083659814793E-2</v>
      </c>
    </row>
    <row r="435" spans="1:32" ht="13.5" customHeight="1" x14ac:dyDescent="0.25">
      <c r="A435" s="132" t="s">
        <v>1000</v>
      </c>
      <c r="B435" s="133" t="s">
        <v>1001</v>
      </c>
      <c r="C435" s="10" t="s">
        <v>1014</v>
      </c>
      <c r="D435" s="64" t="s">
        <v>948</v>
      </c>
      <c r="E435" s="66" t="s">
        <v>949</v>
      </c>
      <c r="F435" s="55" t="s">
        <v>131</v>
      </c>
      <c r="G435" s="66" t="s">
        <v>205</v>
      </c>
      <c r="H435" s="66" t="s">
        <v>41</v>
      </c>
      <c r="I435" s="66" t="s">
        <v>27</v>
      </c>
      <c r="J435" s="5">
        <v>1449724469.4470589</v>
      </c>
      <c r="K435" s="20">
        <v>1.4999999999999999E-2</v>
      </c>
      <c r="L435" s="20" t="s">
        <v>134</v>
      </c>
      <c r="M435" s="20" t="s">
        <v>65</v>
      </c>
      <c r="N435" s="20">
        <v>2E-3</v>
      </c>
      <c r="O435" s="21">
        <v>0.01</v>
      </c>
      <c r="P435" s="21"/>
      <c r="Q435" s="53">
        <v>10968000</v>
      </c>
      <c r="R435" s="53">
        <v>2178000</v>
      </c>
      <c r="S435" s="5"/>
      <c r="T435" s="5">
        <v>6897937</v>
      </c>
      <c r="U435" s="5">
        <v>847000</v>
      </c>
      <c r="V435" s="5">
        <v>945000</v>
      </c>
      <c r="W435" s="5">
        <v>100563</v>
      </c>
      <c r="X435" s="5"/>
      <c r="Y435" s="5"/>
      <c r="Z435" s="13"/>
      <c r="AA435" s="44">
        <f t="shared" si="84"/>
        <v>10867937</v>
      </c>
      <c r="AB435" s="45">
        <f t="shared" si="85"/>
        <v>0.20040602002017494</v>
      </c>
      <c r="AC435" s="45">
        <f t="shared" si="86"/>
        <v>7.7935674452290257E-2</v>
      </c>
      <c r="AD435" s="45">
        <f t="shared" si="87"/>
        <v>1.5023544445178011E-3</v>
      </c>
      <c r="AE435" s="45">
        <f t="shared" si="88"/>
        <v>5.8424895064581152E-4</v>
      </c>
      <c r="AF435" s="46">
        <f t="shared" si="89"/>
        <v>7.4965534686361147E-3</v>
      </c>
    </row>
    <row r="436" spans="1:32" ht="13.5" customHeight="1" x14ac:dyDescent="0.25">
      <c r="A436" s="132" t="s">
        <v>1002</v>
      </c>
      <c r="B436" s="133" t="s">
        <v>1003</v>
      </c>
      <c r="C436" s="10" t="s">
        <v>1014</v>
      </c>
      <c r="D436" s="64" t="s">
        <v>948</v>
      </c>
      <c r="E436" s="66" t="s">
        <v>949</v>
      </c>
      <c r="F436" s="55" t="s">
        <v>131</v>
      </c>
      <c r="G436" s="66" t="s">
        <v>205</v>
      </c>
      <c r="H436" s="66" t="s">
        <v>41</v>
      </c>
      <c r="I436" s="66" t="s">
        <v>27</v>
      </c>
      <c r="J436" s="5">
        <v>1846345615.0901961</v>
      </c>
      <c r="K436" s="20">
        <v>1.4999999999999999E-2</v>
      </c>
      <c r="L436" s="20" t="s">
        <v>134</v>
      </c>
      <c r="M436" s="20" t="s">
        <v>65</v>
      </c>
      <c r="N436" s="20">
        <v>2E-3</v>
      </c>
      <c r="O436" s="21"/>
      <c r="P436" s="21"/>
      <c r="Q436" s="53">
        <v>2758000</v>
      </c>
      <c r="R436" s="53">
        <v>530000</v>
      </c>
      <c r="S436" s="5"/>
      <c r="T436" s="5">
        <v>1481471</v>
      </c>
      <c r="U436" s="5">
        <v>190000</v>
      </c>
      <c r="V436" s="5">
        <v>508000</v>
      </c>
      <c r="W436" s="5">
        <v>48580</v>
      </c>
      <c r="X436" s="5"/>
      <c r="Y436" s="5"/>
      <c r="Z436" s="13"/>
      <c r="AA436" s="44">
        <f t="shared" si="84"/>
        <v>2709471</v>
      </c>
      <c r="AB436" s="45">
        <f t="shared" si="85"/>
        <v>0.19561013939621424</v>
      </c>
      <c r="AC436" s="45">
        <f t="shared" si="86"/>
        <v>7.012438959486926E-2</v>
      </c>
      <c r="AD436" s="45">
        <f t="shared" si="87"/>
        <v>2.8705351569516897E-4</v>
      </c>
      <c r="AE436" s="45">
        <f t="shared" si="88"/>
        <v>1.0290597732468321E-4</v>
      </c>
      <c r="AF436" s="46">
        <f t="shared" si="89"/>
        <v>1.4674776909888777E-3</v>
      </c>
    </row>
    <row r="437" spans="1:32" ht="13.5" customHeight="1" x14ac:dyDescent="0.25">
      <c r="A437" s="132" t="s">
        <v>1004</v>
      </c>
      <c r="B437" s="133" t="s">
        <v>1005</v>
      </c>
      <c r="C437" s="10" t="s">
        <v>1014</v>
      </c>
      <c r="D437" s="64" t="s">
        <v>948</v>
      </c>
      <c r="E437" s="66" t="s">
        <v>949</v>
      </c>
      <c r="F437" s="55" t="s">
        <v>131</v>
      </c>
      <c r="G437" s="66" t="s">
        <v>205</v>
      </c>
      <c r="H437" s="66" t="s">
        <v>41</v>
      </c>
      <c r="I437" s="66" t="s">
        <v>27</v>
      </c>
      <c r="J437" s="5">
        <v>2625956508.6941175</v>
      </c>
      <c r="K437" s="20">
        <v>1.4999999999999999E-2</v>
      </c>
      <c r="L437" s="20" t="s">
        <v>134</v>
      </c>
      <c r="M437" s="20" t="s">
        <v>65</v>
      </c>
      <c r="N437" s="20">
        <v>2E-3</v>
      </c>
      <c r="O437" s="21">
        <v>0.01</v>
      </c>
      <c r="P437" s="21"/>
      <c r="Q437" s="53">
        <v>4289000</v>
      </c>
      <c r="R437" s="53">
        <v>867000</v>
      </c>
      <c r="S437" s="5"/>
      <c r="T437" s="5">
        <v>2565930</v>
      </c>
      <c r="U437" s="5">
        <v>300000</v>
      </c>
      <c r="V437" s="5">
        <v>508000</v>
      </c>
      <c r="W437" s="5">
        <v>48580</v>
      </c>
      <c r="X437" s="5"/>
      <c r="Y437" s="5"/>
      <c r="Z437" s="13"/>
      <c r="AA437" s="44">
        <f t="shared" si="84"/>
        <v>4240930</v>
      </c>
      <c r="AB437" s="45">
        <f t="shared" si="85"/>
        <v>0.20443629109652836</v>
      </c>
      <c r="AC437" s="45">
        <f t="shared" si="86"/>
        <v>7.0739201071463101E-2</v>
      </c>
      <c r="AD437" s="45">
        <f t="shared" si="87"/>
        <v>3.3016540720667045E-4</v>
      </c>
      <c r="AE437" s="45">
        <f t="shared" si="88"/>
        <v>1.142440855386403E-4</v>
      </c>
      <c r="AF437" s="46">
        <f t="shared" si="89"/>
        <v>1.6150038989446193E-3</v>
      </c>
    </row>
    <row r="438" spans="1:32" ht="13.5" customHeight="1" x14ac:dyDescent="0.25">
      <c r="A438" s="132" t="s">
        <v>1006</v>
      </c>
      <c r="B438" s="133" t="s">
        <v>1007</v>
      </c>
      <c r="C438" s="10" t="s">
        <v>1014</v>
      </c>
      <c r="D438" s="64" t="s">
        <v>948</v>
      </c>
      <c r="E438" s="66" t="s">
        <v>949</v>
      </c>
      <c r="F438" s="55" t="s">
        <v>131</v>
      </c>
      <c r="G438" s="66" t="s">
        <v>205</v>
      </c>
      <c r="H438" s="66" t="s">
        <v>41</v>
      </c>
      <c r="I438" s="66" t="s">
        <v>27</v>
      </c>
      <c r="J438" s="5">
        <v>3210955138.9607844</v>
      </c>
      <c r="K438" s="20">
        <v>1.4999999999999999E-2</v>
      </c>
      <c r="L438" s="20" t="s">
        <v>134</v>
      </c>
      <c r="M438" s="20" t="s">
        <v>65</v>
      </c>
      <c r="N438" s="20">
        <v>2E-3</v>
      </c>
      <c r="O438" s="21">
        <v>0.01</v>
      </c>
      <c r="P438" s="21"/>
      <c r="Q438" s="53">
        <v>20804000</v>
      </c>
      <c r="R438" s="53">
        <v>6276000</v>
      </c>
      <c r="S438" s="22"/>
      <c r="T438" s="5">
        <v>11543870</v>
      </c>
      <c r="U438" s="5">
        <v>1944000</v>
      </c>
      <c r="V438" s="5">
        <v>940000</v>
      </c>
      <c r="W438" s="5">
        <v>100901</v>
      </c>
      <c r="X438" s="22"/>
      <c r="Y438" s="22"/>
      <c r="Z438" s="13"/>
      <c r="AA438" s="44">
        <f t="shared" si="84"/>
        <v>20703870</v>
      </c>
      <c r="AB438" s="45">
        <f t="shared" si="85"/>
        <v>0.30313173334260696</v>
      </c>
      <c r="AC438" s="45">
        <f t="shared" si="86"/>
        <v>9.3895489104210958E-2</v>
      </c>
      <c r="AD438" s="45">
        <f t="shared" si="87"/>
        <v>1.9545586058954431E-3</v>
      </c>
      <c r="AE438" s="45">
        <f t="shared" si="88"/>
        <v>6.0542733108042411E-4</v>
      </c>
      <c r="AF438" s="46">
        <f t="shared" si="89"/>
        <v>6.4478851631358334E-3</v>
      </c>
    </row>
    <row r="439" spans="1:32" ht="13.5" customHeight="1" x14ac:dyDescent="0.25">
      <c r="A439" s="132" t="s">
        <v>1008</v>
      </c>
      <c r="B439" s="133" t="s">
        <v>1009</v>
      </c>
      <c r="C439" s="10" t="s">
        <v>1014</v>
      </c>
      <c r="D439" s="76" t="s">
        <v>129</v>
      </c>
      <c r="E439" s="66" t="s">
        <v>130</v>
      </c>
      <c r="F439" s="65" t="s">
        <v>1309</v>
      </c>
      <c r="G439" s="66" t="s">
        <v>827</v>
      </c>
      <c r="H439" s="66" t="s">
        <v>41</v>
      </c>
      <c r="I439" s="66" t="s">
        <v>135</v>
      </c>
      <c r="J439" s="22">
        <v>15275799.049607843</v>
      </c>
      <c r="K439" s="20">
        <v>0.01</v>
      </c>
      <c r="L439" s="20" t="s">
        <v>134</v>
      </c>
      <c r="M439" s="20" t="s">
        <v>65</v>
      </c>
      <c r="N439" s="20">
        <v>2E-3</v>
      </c>
      <c r="O439" s="21">
        <v>0.01</v>
      </c>
      <c r="P439" s="21"/>
      <c r="Q439" s="53">
        <v>184332</v>
      </c>
      <c r="R439" s="53">
        <v>49721</v>
      </c>
      <c r="S439" s="5"/>
      <c r="T439" s="5">
        <v>103204.32</v>
      </c>
      <c r="U439" s="5">
        <v>15276</v>
      </c>
      <c r="V439" s="5">
        <v>15753.859999999993</v>
      </c>
      <c r="W439" s="5">
        <v>376.82000000000005</v>
      </c>
      <c r="X439" s="22"/>
      <c r="Y439" s="22"/>
      <c r="Z439" s="13"/>
      <c r="AA439" s="44">
        <f t="shared" si="84"/>
        <v>183955.18</v>
      </c>
      <c r="AB439" s="45">
        <f t="shared" si="85"/>
        <v>0.27028866488021702</v>
      </c>
      <c r="AC439" s="45">
        <f t="shared" si="86"/>
        <v>8.3041967070457051E-2</v>
      </c>
      <c r="AD439" s="45">
        <f t="shared" si="87"/>
        <v>3.2548870169430795E-3</v>
      </c>
      <c r="AE439" s="45">
        <f t="shared" si="88"/>
        <v>1.0000131548203472E-3</v>
      </c>
      <c r="AF439" s="46">
        <f t="shared" si="89"/>
        <v>1.2042262365628753E-2</v>
      </c>
    </row>
    <row r="440" spans="1:32" ht="13.5" customHeight="1" x14ac:dyDescent="0.25">
      <c r="A440" s="132" t="s">
        <v>1010</v>
      </c>
      <c r="B440" s="133" t="s">
        <v>1011</v>
      </c>
      <c r="C440" s="10" t="s">
        <v>1014</v>
      </c>
      <c r="D440" s="64" t="s">
        <v>948</v>
      </c>
      <c r="E440" s="66" t="s">
        <v>949</v>
      </c>
      <c r="F440" s="55" t="s">
        <v>131</v>
      </c>
      <c r="G440" s="66" t="s">
        <v>205</v>
      </c>
      <c r="H440" s="66" t="s">
        <v>41</v>
      </c>
      <c r="I440" s="66" t="s">
        <v>27</v>
      </c>
      <c r="J440" s="5">
        <v>2610109268.2235293</v>
      </c>
      <c r="K440" s="20">
        <v>1.4999999999999999E-2</v>
      </c>
      <c r="L440" s="20" t="s">
        <v>134</v>
      </c>
      <c r="M440" s="20" t="s">
        <v>65</v>
      </c>
      <c r="N440" s="20">
        <v>2E-3</v>
      </c>
      <c r="O440" s="21">
        <v>0.01</v>
      </c>
      <c r="P440" s="21"/>
      <c r="Q440" s="53">
        <v>20530000</v>
      </c>
      <c r="R440" s="53">
        <v>5117000</v>
      </c>
      <c r="S440" s="22"/>
      <c r="T440" s="5">
        <v>11437898</v>
      </c>
      <c r="U440" s="5">
        <v>1628000</v>
      </c>
      <c r="V440" s="5">
        <v>940000</v>
      </c>
      <c r="W440" s="5">
        <v>102185</v>
      </c>
      <c r="X440" s="22"/>
      <c r="Y440" s="22"/>
      <c r="Z440" s="13"/>
      <c r="AA440" s="44">
        <f t="shared" si="84"/>
        <v>19122898</v>
      </c>
      <c r="AB440" s="45">
        <f t="shared" si="85"/>
        <v>0.26758496541685262</v>
      </c>
      <c r="AC440" s="45">
        <f t="shared" si="86"/>
        <v>8.5133539905928479E-2</v>
      </c>
      <c r="AD440" s="45">
        <f t="shared" si="87"/>
        <v>1.9604543236163784E-3</v>
      </c>
      <c r="AE440" s="45">
        <f t="shared" si="88"/>
        <v>6.2372867673391916E-4</v>
      </c>
      <c r="AF440" s="46">
        <f t="shared" si="89"/>
        <v>7.3264741184629664E-3</v>
      </c>
    </row>
    <row r="441" spans="1:32" ht="13.5" customHeight="1" x14ac:dyDescent="0.25">
      <c r="A441" s="132" t="s">
        <v>1012</v>
      </c>
      <c r="B441" s="133" t="s">
        <v>1013</v>
      </c>
      <c r="C441" s="10" t="s">
        <v>1014</v>
      </c>
      <c r="D441" s="64" t="s">
        <v>948</v>
      </c>
      <c r="E441" s="66" t="s">
        <v>949</v>
      </c>
      <c r="F441" s="55" t="s">
        <v>131</v>
      </c>
      <c r="G441" s="66" t="s">
        <v>205</v>
      </c>
      <c r="H441" s="66" t="s">
        <v>41</v>
      </c>
      <c r="I441" s="66" t="s">
        <v>27</v>
      </c>
      <c r="J441" s="5">
        <v>2083132225.6980393</v>
      </c>
      <c r="K441" s="20">
        <v>1.4999999999999999E-2</v>
      </c>
      <c r="L441" s="20" t="s">
        <v>134</v>
      </c>
      <c r="M441" s="20" t="s">
        <v>65</v>
      </c>
      <c r="N441" s="20">
        <v>2E-3</v>
      </c>
      <c r="O441" s="21">
        <v>0.01</v>
      </c>
      <c r="P441" s="21"/>
      <c r="Q441" s="53">
        <v>13522000</v>
      </c>
      <c r="R441" s="53">
        <v>4026000</v>
      </c>
      <c r="S441" s="22"/>
      <c r="T441" s="5">
        <v>6290527</v>
      </c>
      <c r="U441" s="5">
        <v>1121000</v>
      </c>
      <c r="V441" s="5">
        <v>941000</v>
      </c>
      <c r="W441" s="5">
        <v>101108</v>
      </c>
      <c r="X441" s="22"/>
      <c r="Y441" s="22"/>
      <c r="Z441" s="13"/>
      <c r="AA441" s="44">
        <f t="shared" si="84"/>
        <v>12378527</v>
      </c>
      <c r="AB441" s="45">
        <f t="shared" si="85"/>
        <v>0.32524063646668139</v>
      </c>
      <c r="AC441" s="45">
        <f t="shared" si="86"/>
        <v>9.0560048057414258E-2</v>
      </c>
      <c r="AD441" s="45">
        <f t="shared" si="87"/>
        <v>1.9326665635211527E-3</v>
      </c>
      <c r="AE441" s="45">
        <f t="shared" si="88"/>
        <v>5.3813194677278004E-4</v>
      </c>
      <c r="AF441" s="46">
        <f t="shared" si="89"/>
        <v>5.9422665768861906E-3</v>
      </c>
    </row>
    <row r="442" spans="1:32" ht="13.5" customHeight="1" x14ac:dyDescent="0.25">
      <c r="A442" s="23" t="s">
        <v>1015</v>
      </c>
      <c r="B442" s="24" t="s">
        <v>1016</v>
      </c>
      <c r="C442" s="10" t="s">
        <v>1176</v>
      </c>
      <c r="D442" s="25" t="s">
        <v>129</v>
      </c>
      <c r="E442" s="11" t="s">
        <v>130</v>
      </c>
      <c r="F442" s="65" t="s">
        <v>1366</v>
      </c>
      <c r="G442" s="66" t="s">
        <v>50</v>
      </c>
      <c r="H442" s="66" t="s">
        <v>26</v>
      </c>
      <c r="I442" s="26" t="s">
        <v>27</v>
      </c>
      <c r="J442" s="27">
        <v>3446006071.2252965</v>
      </c>
      <c r="K442" s="28" t="s">
        <v>1017</v>
      </c>
      <c r="L442" s="29"/>
      <c r="M442" s="30"/>
      <c r="N442" s="28" t="s">
        <v>1018</v>
      </c>
      <c r="O442" s="31">
        <v>1E-4</v>
      </c>
      <c r="P442" s="31"/>
      <c r="Q442" s="134">
        <v>22420739</v>
      </c>
      <c r="R442" s="134">
        <v>17216606</v>
      </c>
      <c r="S442" s="135">
        <v>0</v>
      </c>
      <c r="T442" s="135"/>
      <c r="U442" s="135">
        <v>1373997</v>
      </c>
      <c r="V442" s="5">
        <v>1815602</v>
      </c>
      <c r="W442" s="5">
        <v>292059</v>
      </c>
      <c r="X442" s="135"/>
      <c r="Y442" s="135"/>
      <c r="Z442" s="45"/>
      <c r="AA442" s="44">
        <f t="shared" ref="AA442:AA505" si="90">+R442+T442+U442+V442</f>
        <v>20406205</v>
      </c>
      <c r="AB442" s="45">
        <f t="shared" ref="AB442:AB505" si="91">+R442/AA442</f>
        <v>0.84369465072020988</v>
      </c>
      <c r="AC442" s="45">
        <f t="shared" ref="AC442:AC505" si="92">+U442/AA442</f>
        <v>6.7332313872177599E-2</v>
      </c>
      <c r="AD442" s="45">
        <f t="shared" ref="AD442:AD505" si="93">+R442/J442</f>
        <v>4.9961043724680064E-3</v>
      </c>
      <c r="AE442" s="45">
        <f t="shared" ref="AE442:AE505" si="94">+U442/J442</f>
        <v>3.987215842343098E-4</v>
      </c>
      <c r="AF442" s="46">
        <f t="shared" ref="AF442:AF505" si="95">+AA442/J442+Z442</f>
        <v>5.9216973441791314E-3</v>
      </c>
    </row>
    <row r="443" spans="1:32" ht="13.5" customHeight="1" x14ac:dyDescent="0.25">
      <c r="A443" s="26" t="s">
        <v>1019</v>
      </c>
      <c r="B443" s="32" t="s">
        <v>1020</v>
      </c>
      <c r="C443" s="13" t="s">
        <v>1176</v>
      </c>
      <c r="D443" s="25" t="s">
        <v>129</v>
      </c>
      <c r="E443" s="11" t="s">
        <v>130</v>
      </c>
      <c r="F443" s="47" t="s">
        <v>131</v>
      </c>
      <c r="G443" s="11" t="s">
        <v>77</v>
      </c>
      <c r="H443" s="66" t="s">
        <v>41</v>
      </c>
      <c r="I443" s="26" t="s">
        <v>27</v>
      </c>
      <c r="J443" s="27">
        <v>18252929827.865612</v>
      </c>
      <c r="K443" s="28" t="s">
        <v>513</v>
      </c>
      <c r="L443" s="29">
        <v>0.2</v>
      </c>
      <c r="M443" s="30" t="s">
        <v>68</v>
      </c>
      <c r="N443" s="28" t="s">
        <v>1018</v>
      </c>
      <c r="O443" s="31">
        <v>1E-4</v>
      </c>
      <c r="P443" s="31"/>
      <c r="Q443" s="137">
        <v>444553019.17004287</v>
      </c>
      <c r="R443" s="137">
        <v>365076656</v>
      </c>
      <c r="S443" s="35">
        <v>0</v>
      </c>
      <c r="T443" s="35"/>
      <c r="U443" s="35">
        <v>7280583</v>
      </c>
      <c r="V443" s="5">
        <v>35558993.152980387</v>
      </c>
      <c r="W443" s="5">
        <v>28390561.017062474</v>
      </c>
      <c r="X443" s="35"/>
      <c r="Y443" s="35"/>
      <c r="Z443" s="103">
        <v>1.3627379890289904E-3</v>
      </c>
      <c r="AA443" s="44">
        <f t="shared" si="90"/>
        <v>407916232.15298039</v>
      </c>
      <c r="AB443" s="103">
        <f t="shared" si="91"/>
        <v>0.89497947672522549</v>
      </c>
      <c r="AC443" s="103">
        <f t="shared" si="92"/>
        <v>1.7848230656507855E-2</v>
      </c>
      <c r="AD443" s="103">
        <f t="shared" si="93"/>
        <v>2.0000989399666689E-2</v>
      </c>
      <c r="AE443" s="103">
        <f t="shared" si="94"/>
        <v>3.9887202047340296E-4</v>
      </c>
      <c r="AF443" s="46">
        <f t="shared" si="95"/>
        <v>2.3710724641026089E-2</v>
      </c>
    </row>
    <row r="444" spans="1:32" ht="13.5" customHeight="1" x14ac:dyDescent="0.25">
      <c r="A444" s="26" t="s">
        <v>1021</v>
      </c>
      <c r="B444" s="32" t="s">
        <v>1022</v>
      </c>
      <c r="C444" s="13" t="s">
        <v>1176</v>
      </c>
      <c r="D444" s="25" t="s">
        <v>129</v>
      </c>
      <c r="E444" s="11" t="s">
        <v>130</v>
      </c>
      <c r="F444" s="47" t="s">
        <v>131</v>
      </c>
      <c r="G444" s="11" t="s">
        <v>77</v>
      </c>
      <c r="H444" s="66" t="s">
        <v>41</v>
      </c>
      <c r="I444" s="26" t="s">
        <v>27</v>
      </c>
      <c r="J444" s="27">
        <v>1409089323.5928855</v>
      </c>
      <c r="K444" s="28" t="s">
        <v>525</v>
      </c>
      <c r="L444" s="29">
        <v>0.2</v>
      </c>
      <c r="M444" s="30" t="s">
        <v>68</v>
      </c>
      <c r="N444" s="28" t="s">
        <v>1018</v>
      </c>
      <c r="O444" s="31">
        <v>1E-4</v>
      </c>
      <c r="P444" s="31"/>
      <c r="Q444" s="137">
        <v>20208286.826957136</v>
      </c>
      <c r="R444" s="137">
        <v>14073964</v>
      </c>
      <c r="S444" s="35">
        <v>0</v>
      </c>
      <c r="T444" s="35"/>
      <c r="U444" s="35">
        <v>561470</v>
      </c>
      <c r="V444" s="5">
        <v>2745282.8470196109</v>
      </c>
      <c r="W444" s="5">
        <v>2191693.9799375222</v>
      </c>
      <c r="X444" s="35"/>
      <c r="Y444" s="35"/>
      <c r="Z444" s="103">
        <v>1.3627379890289904E-3</v>
      </c>
      <c r="AA444" s="44">
        <f t="shared" si="90"/>
        <v>17380716.847019613</v>
      </c>
      <c r="AB444" s="103">
        <f t="shared" si="91"/>
        <v>0.80974588815152104</v>
      </c>
      <c r="AC444" s="103">
        <f t="shared" si="92"/>
        <v>3.2304191187389315E-2</v>
      </c>
      <c r="AD444" s="103">
        <f t="shared" si="93"/>
        <v>9.9879856900159537E-3</v>
      </c>
      <c r="AE444" s="103">
        <f t="shared" si="94"/>
        <v>3.9846302899263191E-4</v>
      </c>
      <c r="AF444" s="46">
        <f t="shared" si="95"/>
        <v>1.3697454146484779E-2</v>
      </c>
    </row>
    <row r="445" spans="1:32" ht="13.5" customHeight="1" x14ac:dyDescent="0.25">
      <c r="A445" s="26" t="s">
        <v>1023</v>
      </c>
      <c r="B445" s="32" t="s">
        <v>1024</v>
      </c>
      <c r="C445" s="13" t="s">
        <v>1176</v>
      </c>
      <c r="D445" s="25" t="s">
        <v>129</v>
      </c>
      <c r="E445" s="11" t="s">
        <v>130</v>
      </c>
      <c r="F445" s="66" t="s">
        <v>133</v>
      </c>
      <c r="G445" s="11" t="s">
        <v>77</v>
      </c>
      <c r="H445" s="66" t="s">
        <v>41</v>
      </c>
      <c r="I445" s="26" t="s">
        <v>58</v>
      </c>
      <c r="J445" s="27">
        <v>4208326.2727272725</v>
      </c>
      <c r="K445" s="28" t="s">
        <v>1017</v>
      </c>
      <c r="L445" s="29"/>
      <c r="M445" s="30"/>
      <c r="N445" s="28" t="s">
        <v>1018</v>
      </c>
      <c r="O445" s="28"/>
      <c r="P445" s="31"/>
      <c r="Q445" s="137">
        <v>5331.9638704906447</v>
      </c>
      <c r="R445" s="137">
        <v>0</v>
      </c>
      <c r="S445" s="35">
        <v>0</v>
      </c>
      <c r="T445" s="35"/>
      <c r="U445" s="35">
        <v>1679.35</v>
      </c>
      <c r="V445" s="5">
        <v>3329</v>
      </c>
      <c r="W445" s="5">
        <v>279.22387049064378</v>
      </c>
      <c r="X445" s="35"/>
      <c r="Y445" s="35"/>
      <c r="Z445" s="103">
        <v>2.2578818938135223E-2</v>
      </c>
      <c r="AA445" s="44">
        <f t="shared" si="90"/>
        <v>5008.3500000000004</v>
      </c>
      <c r="AB445" s="103">
        <f t="shared" si="91"/>
        <v>0</v>
      </c>
      <c r="AC445" s="103">
        <f t="shared" si="92"/>
        <v>0.33531003224614891</v>
      </c>
      <c r="AD445" s="103">
        <f t="shared" si="93"/>
        <v>0</v>
      </c>
      <c r="AE445" s="103">
        <f t="shared" si="94"/>
        <v>3.9905413486670334E-4</v>
      </c>
      <c r="AF445" s="46">
        <f t="shared" si="95"/>
        <v>2.3768923905152017E-2</v>
      </c>
    </row>
    <row r="446" spans="1:32" ht="13.5" customHeight="1" x14ac:dyDescent="0.25">
      <c r="A446" s="26" t="s">
        <v>1025</v>
      </c>
      <c r="B446" s="32" t="s">
        <v>1026</v>
      </c>
      <c r="C446" s="13" t="s">
        <v>1176</v>
      </c>
      <c r="D446" s="25" t="s">
        <v>129</v>
      </c>
      <c r="E446" s="11" t="s">
        <v>130</v>
      </c>
      <c r="F446" s="66" t="s">
        <v>1309</v>
      </c>
      <c r="G446" s="66" t="s">
        <v>50</v>
      </c>
      <c r="H446" s="66" t="s">
        <v>41</v>
      </c>
      <c r="I446" s="26" t="s">
        <v>27</v>
      </c>
      <c r="J446" s="27">
        <v>581199464.3162055</v>
      </c>
      <c r="K446" s="28" t="s">
        <v>513</v>
      </c>
      <c r="L446" s="29">
        <v>0.2</v>
      </c>
      <c r="M446" s="30" t="s">
        <v>68</v>
      </c>
      <c r="N446" s="28" t="s">
        <v>1027</v>
      </c>
      <c r="O446" s="28"/>
      <c r="P446" s="31"/>
      <c r="Q446" s="137">
        <v>11146970.081367364</v>
      </c>
      <c r="R446" s="137">
        <v>8713327</v>
      </c>
      <c r="S446" s="35">
        <v>288060</v>
      </c>
      <c r="T446" s="35"/>
      <c r="U446" s="35">
        <v>1159042</v>
      </c>
      <c r="V446" s="5">
        <v>455535.55050084239</v>
      </c>
      <c r="W446" s="5">
        <v>240472.53086652205</v>
      </c>
      <c r="X446" s="35"/>
      <c r="Y446" s="35"/>
      <c r="Z446" s="103"/>
      <c r="AA446" s="44">
        <f t="shared" si="90"/>
        <v>10327904.550500842</v>
      </c>
      <c r="AB446" s="103">
        <f t="shared" si="91"/>
        <v>0.8436684283238709</v>
      </c>
      <c r="AC446" s="103">
        <f t="shared" si="92"/>
        <v>0.11222431368653513</v>
      </c>
      <c r="AD446" s="103">
        <f t="shared" si="93"/>
        <v>1.4991973556361463E-2</v>
      </c>
      <c r="AE446" s="103">
        <f t="shared" si="94"/>
        <v>1.9942241367404555E-3</v>
      </c>
      <c r="AF446" s="46">
        <f t="shared" si="95"/>
        <v>1.7769982913958565E-2</v>
      </c>
    </row>
    <row r="447" spans="1:32" ht="13.5" customHeight="1" x14ac:dyDescent="0.25">
      <c r="A447" s="26" t="s">
        <v>1028</v>
      </c>
      <c r="B447" s="32" t="s">
        <v>1029</v>
      </c>
      <c r="C447" s="13" t="s">
        <v>1176</v>
      </c>
      <c r="D447" s="25" t="s">
        <v>129</v>
      </c>
      <c r="E447" s="11" t="s">
        <v>130</v>
      </c>
      <c r="F447" s="66" t="s">
        <v>1309</v>
      </c>
      <c r="G447" s="66" t="s">
        <v>50</v>
      </c>
      <c r="H447" s="66" t="s">
        <v>41</v>
      </c>
      <c r="I447" s="26" t="s">
        <v>27</v>
      </c>
      <c r="J447" s="27">
        <v>1438768737.7193675</v>
      </c>
      <c r="K447" s="136" t="s">
        <v>1030</v>
      </c>
      <c r="L447" s="29">
        <v>0.2</v>
      </c>
      <c r="M447" s="30" t="s">
        <v>68</v>
      </c>
      <c r="N447" s="28" t="s">
        <v>1027</v>
      </c>
      <c r="O447" s="28"/>
      <c r="P447" s="31"/>
      <c r="Q447" s="137">
        <v>17593789.940475903</v>
      </c>
      <c r="R447" s="137">
        <v>11507124</v>
      </c>
      <c r="S447" s="35">
        <v>774621</v>
      </c>
      <c r="T447" s="35"/>
      <c r="U447" s="35">
        <v>2869444</v>
      </c>
      <c r="V447" s="5">
        <v>1128037.274646281</v>
      </c>
      <c r="W447" s="5">
        <v>595293.6658296237</v>
      </c>
      <c r="X447" s="35"/>
      <c r="Y447" s="35"/>
      <c r="Z447" s="103"/>
      <c r="AA447" s="44">
        <f t="shared" si="90"/>
        <v>15504605.27464628</v>
      </c>
      <c r="AB447" s="103">
        <f t="shared" si="91"/>
        <v>0.74217458594814323</v>
      </c>
      <c r="AC447" s="103">
        <f t="shared" si="92"/>
        <v>0.18507043224713524</v>
      </c>
      <c r="AD447" s="103">
        <f t="shared" si="93"/>
        <v>7.9978968810792087E-3</v>
      </c>
      <c r="AE447" s="103">
        <f t="shared" si="94"/>
        <v>1.9943747210885579E-3</v>
      </c>
      <c r="AF447" s="46">
        <f t="shared" si="95"/>
        <v>1.0776301199887803E-2</v>
      </c>
    </row>
    <row r="448" spans="1:32" ht="13.5" customHeight="1" x14ac:dyDescent="0.25">
      <c r="A448" s="26" t="s">
        <v>1031</v>
      </c>
      <c r="B448" s="32" t="s">
        <v>1032</v>
      </c>
      <c r="C448" s="13" t="s">
        <v>1176</v>
      </c>
      <c r="D448" s="25" t="s">
        <v>129</v>
      </c>
      <c r="E448" s="11" t="s">
        <v>130</v>
      </c>
      <c r="F448" s="66" t="s">
        <v>1309</v>
      </c>
      <c r="G448" s="66" t="s">
        <v>50</v>
      </c>
      <c r="H448" s="66" t="s">
        <v>41</v>
      </c>
      <c r="I448" s="26" t="s">
        <v>58</v>
      </c>
      <c r="J448" s="27">
        <v>178325.76256917004</v>
      </c>
      <c r="K448" s="28" t="s">
        <v>513</v>
      </c>
      <c r="L448" s="29">
        <v>0.2</v>
      </c>
      <c r="M448" s="30" t="s">
        <v>68</v>
      </c>
      <c r="N448" s="28" t="s">
        <v>1027</v>
      </c>
      <c r="O448" s="28"/>
      <c r="P448" s="31"/>
      <c r="Q448" s="137">
        <v>3439.2775978809341</v>
      </c>
      <c r="R448" s="137">
        <v>2678.0882258375668</v>
      </c>
      <c r="S448" s="35">
        <v>101.9709343450582</v>
      </c>
      <c r="T448" s="35"/>
      <c r="U448" s="35">
        <v>356.05748826442033</v>
      </c>
      <c r="V448" s="5">
        <v>140.02371187597367</v>
      </c>
      <c r="W448" s="5">
        <v>73.885742477212858</v>
      </c>
      <c r="X448" s="35"/>
      <c r="Y448" s="35"/>
      <c r="Z448" s="103"/>
      <c r="AA448" s="44">
        <f t="shared" si="90"/>
        <v>3174.1694259779611</v>
      </c>
      <c r="AB448" s="103">
        <f t="shared" si="91"/>
        <v>0.84371306834462634</v>
      </c>
      <c r="AC448" s="103">
        <f t="shared" si="92"/>
        <v>0.11217343515137636</v>
      </c>
      <c r="AD448" s="103">
        <f t="shared" si="93"/>
        <v>1.5017954709705921E-2</v>
      </c>
      <c r="AE448" s="103">
        <f t="shared" si="94"/>
        <v>1.9966688106902706E-3</v>
      </c>
      <c r="AF448" s="46">
        <f t="shared" si="95"/>
        <v>1.7799836547715563E-2</v>
      </c>
    </row>
    <row r="449" spans="1:32" ht="13.5" customHeight="1" x14ac:dyDescent="0.25">
      <c r="A449" s="26" t="s">
        <v>1034</v>
      </c>
      <c r="B449" s="32" t="s">
        <v>1035</v>
      </c>
      <c r="C449" s="13" t="s">
        <v>1176</v>
      </c>
      <c r="D449" s="25" t="s">
        <v>948</v>
      </c>
      <c r="E449" s="11" t="s">
        <v>949</v>
      </c>
      <c r="F449" s="66" t="s">
        <v>1309</v>
      </c>
      <c r="G449" s="11" t="s">
        <v>205</v>
      </c>
      <c r="H449" s="66" t="s">
        <v>41</v>
      </c>
      <c r="I449" s="26" t="s">
        <v>27</v>
      </c>
      <c r="J449" s="27">
        <v>2346193178.43083</v>
      </c>
      <c r="K449" s="136" t="s">
        <v>527</v>
      </c>
      <c r="L449" s="29"/>
      <c r="M449" s="29"/>
      <c r="N449" s="28" t="s">
        <v>1018</v>
      </c>
      <c r="O449" s="28"/>
      <c r="P449" s="31"/>
      <c r="Q449" s="137">
        <v>31561833.0755</v>
      </c>
      <c r="R449" s="137">
        <v>28138294</v>
      </c>
      <c r="S449" s="35">
        <v>0</v>
      </c>
      <c r="T449" s="35"/>
      <c r="U449" s="35">
        <v>935464</v>
      </c>
      <c r="V449" s="5">
        <v>1226259</v>
      </c>
      <c r="W449" s="5">
        <v>89380.075500000006</v>
      </c>
      <c r="X449" s="35"/>
      <c r="Y449" s="35"/>
      <c r="Z449" s="103"/>
      <c r="AA449" s="44">
        <f t="shared" si="90"/>
        <v>30300017</v>
      </c>
      <c r="AB449" s="103">
        <f t="shared" si="91"/>
        <v>0.92865604662862067</v>
      </c>
      <c r="AC449" s="103">
        <f t="shared" si="92"/>
        <v>3.0873382018234512E-2</v>
      </c>
      <c r="AD449" s="103">
        <f t="shared" si="93"/>
        <v>1.1993170152689355E-2</v>
      </c>
      <c r="AE449" s="103">
        <f t="shared" si="94"/>
        <v>3.9871567635605038E-4</v>
      </c>
      <c r="AF449" s="46">
        <f t="shared" si="95"/>
        <v>1.291454483737998E-2</v>
      </c>
    </row>
    <row r="450" spans="1:32" ht="13.5" customHeight="1" x14ac:dyDescent="0.25">
      <c r="A450" s="26" t="s">
        <v>1036</v>
      </c>
      <c r="B450" s="32" t="s">
        <v>1037</v>
      </c>
      <c r="C450" s="13" t="s">
        <v>1176</v>
      </c>
      <c r="D450" s="25" t="s">
        <v>129</v>
      </c>
      <c r="E450" s="11" t="s">
        <v>130</v>
      </c>
      <c r="F450" s="66" t="s">
        <v>1309</v>
      </c>
      <c r="G450" s="66" t="s">
        <v>827</v>
      </c>
      <c r="H450" s="66" t="s">
        <v>26</v>
      </c>
      <c r="I450" s="26" t="s">
        <v>27</v>
      </c>
      <c r="J450" s="27">
        <v>776467280.80632412</v>
      </c>
      <c r="K450" s="28" t="s">
        <v>527</v>
      </c>
      <c r="L450" s="29"/>
      <c r="M450" s="30"/>
      <c r="N450" s="28" t="s">
        <v>1018</v>
      </c>
      <c r="O450" s="28"/>
      <c r="P450" s="31"/>
      <c r="Q450" s="137">
        <v>11101638</v>
      </c>
      <c r="R450" s="137">
        <v>7763752</v>
      </c>
      <c r="S450" s="35">
        <v>0</v>
      </c>
      <c r="T450" s="35"/>
      <c r="U450" s="35">
        <v>319129</v>
      </c>
      <c r="V450" s="5">
        <v>2158593</v>
      </c>
      <c r="W450" s="5">
        <v>46542</v>
      </c>
      <c r="X450" s="35"/>
      <c r="Y450" s="35"/>
      <c r="Z450" s="103"/>
      <c r="AA450" s="44">
        <f t="shared" si="90"/>
        <v>10241474</v>
      </c>
      <c r="AB450" s="103">
        <f t="shared" si="91"/>
        <v>0.75806978565780669</v>
      </c>
      <c r="AC450" s="103">
        <f t="shared" si="92"/>
        <v>3.1160456004672765E-2</v>
      </c>
      <c r="AD450" s="103">
        <f t="shared" si="93"/>
        <v>9.9988141057762471E-3</v>
      </c>
      <c r="AE450" s="103">
        <f t="shared" si="94"/>
        <v>4.1100122038445692E-4</v>
      </c>
      <c r="AF450" s="46">
        <f t="shared" si="95"/>
        <v>1.3189833304198883E-2</v>
      </c>
    </row>
    <row r="451" spans="1:32" ht="13.5" customHeight="1" x14ac:dyDescent="0.25">
      <c r="A451" s="26" t="s">
        <v>1038</v>
      </c>
      <c r="B451" s="32" t="s">
        <v>1039</v>
      </c>
      <c r="C451" s="13" t="s">
        <v>1176</v>
      </c>
      <c r="D451" s="25" t="s">
        <v>129</v>
      </c>
      <c r="E451" s="11" t="s">
        <v>130</v>
      </c>
      <c r="F451" s="66" t="s">
        <v>133</v>
      </c>
      <c r="G451" s="66" t="s">
        <v>53</v>
      </c>
      <c r="H451" s="66" t="s">
        <v>41</v>
      </c>
      <c r="I451" s="26" t="s">
        <v>27</v>
      </c>
      <c r="J451" s="27">
        <v>1595336631.122174</v>
      </c>
      <c r="K451" s="28" t="s">
        <v>513</v>
      </c>
      <c r="L451" s="29"/>
      <c r="M451" s="30"/>
      <c r="N451" s="28" t="s">
        <v>1018</v>
      </c>
      <c r="O451" s="28"/>
      <c r="P451" s="31"/>
      <c r="Q451" s="137">
        <v>15256830.928722482</v>
      </c>
      <c r="R451" s="137">
        <v>12784233</v>
      </c>
      <c r="S451" s="35">
        <v>0</v>
      </c>
      <c r="T451" s="35"/>
      <c r="U451" s="35">
        <v>637136</v>
      </c>
      <c r="V451" s="5">
        <v>912393</v>
      </c>
      <c r="W451" s="5">
        <v>124502.92872248303</v>
      </c>
      <c r="X451" s="35"/>
      <c r="Y451" s="35"/>
      <c r="Z451" s="103">
        <v>1.1248269999999999E-2</v>
      </c>
      <c r="AA451" s="44">
        <f t="shared" si="90"/>
        <v>14333762</v>
      </c>
      <c r="AB451" s="103">
        <f t="shared" si="91"/>
        <v>0.89189655862850237</v>
      </c>
      <c r="AC451" s="103">
        <f t="shared" si="92"/>
        <v>4.4450019471510692E-2</v>
      </c>
      <c r="AD451" s="103">
        <f t="shared" si="93"/>
        <v>8.0135018218740802E-3</v>
      </c>
      <c r="AE451" s="103">
        <f t="shared" si="94"/>
        <v>3.9937401772805332E-4</v>
      </c>
      <c r="AF451" s="46">
        <f t="shared" si="95"/>
        <v>2.0233058364019139E-2</v>
      </c>
    </row>
    <row r="452" spans="1:32" ht="13.5" customHeight="1" x14ac:dyDescent="0.25">
      <c r="A452" s="26" t="s">
        <v>1040</v>
      </c>
      <c r="B452" s="32" t="s">
        <v>1041</v>
      </c>
      <c r="C452" s="13" t="s">
        <v>1176</v>
      </c>
      <c r="D452" s="25" t="s">
        <v>129</v>
      </c>
      <c r="E452" s="11" t="s">
        <v>130</v>
      </c>
      <c r="F452" s="66" t="s">
        <v>133</v>
      </c>
      <c r="G452" s="66" t="s">
        <v>53</v>
      </c>
      <c r="H452" s="66" t="s">
        <v>41</v>
      </c>
      <c r="I452" s="26" t="s">
        <v>58</v>
      </c>
      <c r="J452" s="27">
        <v>472935.01743082999</v>
      </c>
      <c r="K452" s="28" t="s">
        <v>513</v>
      </c>
      <c r="L452" s="29"/>
      <c r="M452" s="30"/>
      <c r="N452" s="28" t="s">
        <v>1018</v>
      </c>
      <c r="O452" s="28"/>
      <c r="P452" s="31"/>
      <c r="Q452" s="137">
        <v>4528.6938299143894</v>
      </c>
      <c r="R452" s="137">
        <v>3794.9456626583501</v>
      </c>
      <c r="S452" s="35">
        <v>0</v>
      </c>
      <c r="T452" s="35"/>
      <c r="U452" s="35">
        <v>189.22577326216964</v>
      </c>
      <c r="V452" s="5">
        <v>270.36203459584596</v>
      </c>
      <c r="W452" s="5">
        <v>36.969825027243459</v>
      </c>
      <c r="X452" s="35"/>
      <c r="Y452" s="35"/>
      <c r="Z452" s="103">
        <v>1.1248269999999999E-2</v>
      </c>
      <c r="AA452" s="44">
        <f t="shared" si="90"/>
        <v>4254.5334705163659</v>
      </c>
      <c r="AB452" s="103">
        <f t="shared" si="91"/>
        <v>0.89197692037377807</v>
      </c>
      <c r="AC452" s="103">
        <f t="shared" si="92"/>
        <v>4.4476268567045403E-2</v>
      </c>
      <c r="AD452" s="103">
        <f t="shared" si="93"/>
        <v>8.0242433374335346E-3</v>
      </c>
      <c r="AE452" s="103">
        <f t="shared" si="94"/>
        <v>4.0010945751092585E-4</v>
      </c>
      <c r="AF452" s="46">
        <f t="shared" si="95"/>
        <v>2.0244291258118448E-2</v>
      </c>
    </row>
    <row r="453" spans="1:32" ht="13.5" customHeight="1" x14ac:dyDescent="0.25">
      <c r="A453" s="26" t="s">
        <v>1042</v>
      </c>
      <c r="B453" s="32" t="s">
        <v>1043</v>
      </c>
      <c r="C453" s="13" t="s">
        <v>1176</v>
      </c>
      <c r="D453" s="25" t="s">
        <v>129</v>
      </c>
      <c r="E453" s="11" t="s">
        <v>130</v>
      </c>
      <c r="F453" s="66" t="s">
        <v>1309</v>
      </c>
      <c r="G453" s="50" t="s">
        <v>138</v>
      </c>
      <c r="H453" s="66" t="s">
        <v>41</v>
      </c>
      <c r="I453" s="26" t="s">
        <v>135</v>
      </c>
      <c r="J453" s="27">
        <v>104899957.12648222</v>
      </c>
      <c r="K453" s="28" t="s">
        <v>525</v>
      </c>
      <c r="L453" s="29"/>
      <c r="M453" s="30"/>
      <c r="N453" s="28" t="s">
        <v>1018</v>
      </c>
      <c r="O453" s="28"/>
      <c r="P453" s="31"/>
      <c r="Q453" s="137">
        <v>651629.15025400929</v>
      </c>
      <c r="R453" s="137">
        <v>526107.37</v>
      </c>
      <c r="S453" s="35">
        <v>0</v>
      </c>
      <c r="T453" s="35"/>
      <c r="U453" s="35">
        <v>41934.839999999997</v>
      </c>
      <c r="V453" s="5">
        <v>30587</v>
      </c>
      <c r="W453" s="5">
        <v>443.39025400932962</v>
      </c>
      <c r="X453" s="35"/>
      <c r="Y453" s="35"/>
      <c r="Z453" s="103"/>
      <c r="AA453" s="44">
        <f t="shared" si="90"/>
        <v>598629.21</v>
      </c>
      <c r="AB453" s="103">
        <f t="shared" si="91"/>
        <v>0.87885348929097529</v>
      </c>
      <c r="AC453" s="103">
        <f t="shared" si="92"/>
        <v>7.0051443029316929E-2</v>
      </c>
      <c r="AD453" s="103">
        <f t="shared" si="93"/>
        <v>5.0153249287380602E-3</v>
      </c>
      <c r="AE453" s="103">
        <f t="shared" si="94"/>
        <v>3.9976031591163976E-4</v>
      </c>
      <c r="AF453" s="46">
        <f t="shared" si="95"/>
        <v>5.706667823307191E-3</v>
      </c>
    </row>
    <row r="454" spans="1:32" ht="13.5" customHeight="1" x14ac:dyDescent="0.25">
      <c r="A454" s="26" t="s">
        <v>1044</v>
      </c>
      <c r="B454" s="32" t="s">
        <v>1045</v>
      </c>
      <c r="C454" s="13" t="s">
        <v>1176</v>
      </c>
      <c r="D454" s="25" t="s">
        <v>129</v>
      </c>
      <c r="E454" s="11" t="s">
        <v>130</v>
      </c>
      <c r="F454" s="47" t="s">
        <v>131</v>
      </c>
      <c r="G454" s="11" t="s">
        <v>77</v>
      </c>
      <c r="H454" s="66" t="s">
        <v>41</v>
      </c>
      <c r="I454" s="26" t="s">
        <v>27</v>
      </c>
      <c r="J454" s="27">
        <v>14277028545.56917</v>
      </c>
      <c r="K454" s="28" t="s">
        <v>513</v>
      </c>
      <c r="L454" s="29">
        <v>0.2</v>
      </c>
      <c r="M454" s="30" t="s">
        <v>68</v>
      </c>
      <c r="N454" s="28" t="s">
        <v>1018</v>
      </c>
      <c r="O454" s="31">
        <v>1E-4</v>
      </c>
      <c r="P454" s="31"/>
      <c r="Q454" s="137">
        <v>1248585594.3752</v>
      </c>
      <c r="R454" s="137">
        <v>284960051</v>
      </c>
      <c r="S454" s="35">
        <v>935081934</v>
      </c>
      <c r="T454" s="35"/>
      <c r="U454" s="35">
        <v>5686577</v>
      </c>
      <c r="V454" s="5">
        <v>10643118</v>
      </c>
      <c r="W454" s="5">
        <v>5084569.3751999997</v>
      </c>
      <c r="X454" s="35"/>
      <c r="Y454" s="35"/>
      <c r="Z454" s="103"/>
      <c r="AA454" s="44">
        <f t="shared" si="90"/>
        <v>301289746</v>
      </c>
      <c r="AB454" s="103">
        <f t="shared" si="91"/>
        <v>0.94580069445841675</v>
      </c>
      <c r="AC454" s="103">
        <f t="shared" si="92"/>
        <v>1.8874113956735852E-2</v>
      </c>
      <c r="AD454" s="103">
        <f t="shared" si="93"/>
        <v>1.9959338884171136E-2</v>
      </c>
      <c r="AE454" s="103">
        <f t="shared" si="94"/>
        <v>3.9830255867666603E-4</v>
      </c>
      <c r="AF454" s="46">
        <f t="shared" si="95"/>
        <v>2.1103112950874102E-2</v>
      </c>
    </row>
    <row r="455" spans="1:32" ht="13.5" customHeight="1" x14ac:dyDescent="0.25">
      <c r="A455" s="13" t="s">
        <v>1046</v>
      </c>
      <c r="B455" s="75" t="s">
        <v>1047</v>
      </c>
      <c r="C455" s="13" t="s">
        <v>1176</v>
      </c>
      <c r="D455" s="25" t="s">
        <v>129</v>
      </c>
      <c r="E455" s="11" t="s">
        <v>130</v>
      </c>
      <c r="F455" s="66" t="s">
        <v>1309</v>
      </c>
      <c r="G455" s="66" t="s">
        <v>152</v>
      </c>
      <c r="H455" s="66" t="s">
        <v>41</v>
      </c>
      <c r="I455" s="26" t="s">
        <v>27</v>
      </c>
      <c r="J455" s="27">
        <v>6996091241.822134</v>
      </c>
      <c r="K455" s="28" t="s">
        <v>1033</v>
      </c>
      <c r="L455" s="29">
        <v>0.2</v>
      </c>
      <c r="M455" s="30" t="s">
        <v>68</v>
      </c>
      <c r="N455" s="28" t="s">
        <v>1018</v>
      </c>
      <c r="O455" s="31">
        <v>1E-4</v>
      </c>
      <c r="P455" s="31"/>
      <c r="Q455" s="137">
        <v>130752137.75197701</v>
      </c>
      <c r="R455" s="137">
        <v>104654859</v>
      </c>
      <c r="S455" s="35">
        <v>16885072</v>
      </c>
      <c r="T455" s="35"/>
      <c r="U455" s="35">
        <v>2784816</v>
      </c>
      <c r="V455" s="5">
        <v>2677148</v>
      </c>
      <c r="W455" s="5">
        <v>260726.75197700626</v>
      </c>
      <c r="X455" s="35"/>
      <c r="Y455" s="35"/>
      <c r="Z455" s="103"/>
      <c r="AA455" s="44">
        <f t="shared" si="90"/>
        <v>110116823</v>
      </c>
      <c r="AB455" s="103">
        <f t="shared" si="91"/>
        <v>0.95039846000642425</v>
      </c>
      <c r="AC455" s="103">
        <f t="shared" si="92"/>
        <v>2.5289650792050186E-2</v>
      </c>
      <c r="AD455" s="103">
        <f t="shared" si="93"/>
        <v>1.4959047185431305E-2</v>
      </c>
      <c r="AE455" s="103">
        <f t="shared" si="94"/>
        <v>3.9805312763112192E-4</v>
      </c>
      <c r="AF455" s="46">
        <f t="shared" si="95"/>
        <v>1.573976370429955E-2</v>
      </c>
    </row>
    <row r="456" spans="1:32" ht="13.5" customHeight="1" x14ac:dyDescent="0.25">
      <c r="A456" s="26" t="s">
        <v>1048</v>
      </c>
      <c r="B456" s="32" t="s">
        <v>1049</v>
      </c>
      <c r="C456" s="13" t="s">
        <v>1176</v>
      </c>
      <c r="D456" s="25" t="s">
        <v>129</v>
      </c>
      <c r="E456" s="11" t="s">
        <v>130</v>
      </c>
      <c r="F456" s="66" t="s">
        <v>1309</v>
      </c>
      <c r="G456" s="50" t="s">
        <v>138</v>
      </c>
      <c r="H456" s="66" t="s">
        <v>41</v>
      </c>
      <c r="I456" s="26" t="s">
        <v>58</v>
      </c>
      <c r="J456" s="27">
        <v>161266890.46245059</v>
      </c>
      <c r="K456" s="28" t="s">
        <v>525</v>
      </c>
      <c r="L456" s="29"/>
      <c r="M456" s="30"/>
      <c r="N456" s="28" t="s">
        <v>1018</v>
      </c>
      <c r="O456" s="28"/>
      <c r="P456" s="31"/>
      <c r="Q456" s="137">
        <v>594128.76383576612</v>
      </c>
      <c r="R456" s="137">
        <v>404061.04</v>
      </c>
      <c r="S456" s="35">
        <v>0</v>
      </c>
      <c r="T456" s="35"/>
      <c r="U456" s="35">
        <v>64411.48</v>
      </c>
      <c r="V456" s="5">
        <v>44365</v>
      </c>
      <c r="W456" s="5">
        <v>544.13383576618867</v>
      </c>
      <c r="X456" s="35"/>
      <c r="Y456" s="35"/>
      <c r="Z456" s="103"/>
      <c r="AA456" s="44">
        <f t="shared" si="90"/>
        <v>512837.51999999996</v>
      </c>
      <c r="AB456" s="103">
        <f t="shared" si="91"/>
        <v>0.78789289831992015</v>
      </c>
      <c r="AC456" s="103">
        <f t="shared" si="92"/>
        <v>0.12559822066061002</v>
      </c>
      <c r="AD456" s="103">
        <f t="shared" si="93"/>
        <v>2.5055424510344957E-3</v>
      </c>
      <c r="AE456" s="103">
        <f t="shared" si="94"/>
        <v>3.9940920182247565E-4</v>
      </c>
      <c r="AF456" s="46">
        <f t="shared" si="95"/>
        <v>3.1800546195774088E-3</v>
      </c>
    </row>
    <row r="457" spans="1:32" ht="13.5" customHeight="1" x14ac:dyDescent="0.25">
      <c r="A457" s="28" t="s">
        <v>1050</v>
      </c>
      <c r="B457" s="32" t="s">
        <v>1051</v>
      </c>
      <c r="C457" s="13" t="s">
        <v>1176</v>
      </c>
      <c r="D457" s="25" t="s">
        <v>948</v>
      </c>
      <c r="E457" s="11" t="s">
        <v>949</v>
      </c>
      <c r="F457" s="66" t="s">
        <v>1309</v>
      </c>
      <c r="G457" s="11" t="s">
        <v>205</v>
      </c>
      <c r="H457" s="66" t="s">
        <v>41</v>
      </c>
      <c r="I457" s="26" t="s">
        <v>27</v>
      </c>
      <c r="J457" s="27">
        <v>2694005907.5019765</v>
      </c>
      <c r="K457" s="28" t="s">
        <v>527</v>
      </c>
      <c r="L457" s="29"/>
      <c r="M457" s="30"/>
      <c r="N457" s="28" t="s">
        <v>1018</v>
      </c>
      <c r="O457" s="28"/>
      <c r="P457" s="31"/>
      <c r="Q457" s="137">
        <v>44295304.075499997</v>
      </c>
      <c r="R457" s="137">
        <v>40401820</v>
      </c>
      <c r="S457" s="35">
        <v>0</v>
      </c>
      <c r="T457" s="35"/>
      <c r="U457" s="35">
        <v>1074502</v>
      </c>
      <c r="V457" s="5">
        <v>1382827</v>
      </c>
      <c r="W457" s="5">
        <v>89313.075500000006</v>
      </c>
      <c r="X457" s="35"/>
      <c r="Y457" s="35"/>
      <c r="Z457" s="103"/>
      <c r="AA457" s="44">
        <f t="shared" si="90"/>
        <v>42859149</v>
      </c>
      <c r="AB457" s="103">
        <f t="shared" si="91"/>
        <v>0.94266500718434698</v>
      </c>
      <c r="AC457" s="103">
        <f t="shared" si="92"/>
        <v>2.5070539781366169E-2</v>
      </c>
      <c r="AD457" s="103">
        <f t="shared" si="93"/>
        <v>1.4996930737046039E-2</v>
      </c>
      <c r="AE457" s="103">
        <f t="shared" si="94"/>
        <v>3.9884916250845738E-4</v>
      </c>
      <c r="AF457" s="46">
        <f t="shared" si="95"/>
        <v>1.5909077586151715E-2</v>
      </c>
    </row>
    <row r="458" spans="1:32" ht="13.5" customHeight="1" x14ac:dyDescent="0.25">
      <c r="A458" s="28" t="s">
        <v>1052</v>
      </c>
      <c r="B458" s="32" t="s">
        <v>1053</v>
      </c>
      <c r="C458" s="13" t="s">
        <v>1176</v>
      </c>
      <c r="D458" s="25" t="s">
        <v>948</v>
      </c>
      <c r="E458" s="11" t="s">
        <v>949</v>
      </c>
      <c r="F458" s="66" t="s">
        <v>1309</v>
      </c>
      <c r="G458" s="11" t="s">
        <v>205</v>
      </c>
      <c r="H458" s="66" t="s">
        <v>41</v>
      </c>
      <c r="I458" s="26" t="s">
        <v>27</v>
      </c>
      <c r="J458" s="27">
        <v>1097143032.3280632</v>
      </c>
      <c r="K458" s="28" t="s">
        <v>527</v>
      </c>
      <c r="L458" s="29"/>
      <c r="M458" s="30"/>
      <c r="N458" s="28" t="s">
        <v>1018</v>
      </c>
      <c r="O458" s="28"/>
      <c r="P458" s="31"/>
      <c r="Q458" s="137">
        <v>14847496.6909</v>
      </c>
      <c r="R458" s="137">
        <v>13162806</v>
      </c>
      <c r="S458" s="35">
        <v>0</v>
      </c>
      <c r="T458" s="35"/>
      <c r="U458" s="35">
        <v>437582</v>
      </c>
      <c r="V458" s="5">
        <v>574803</v>
      </c>
      <c r="W458" s="5">
        <v>123808.69090000002</v>
      </c>
      <c r="X458" s="35"/>
      <c r="Y458" s="35"/>
      <c r="Z458" s="103"/>
      <c r="AA458" s="44">
        <f t="shared" si="90"/>
        <v>14175191</v>
      </c>
      <c r="AB458" s="103">
        <f t="shared" si="91"/>
        <v>0.92858050378298251</v>
      </c>
      <c r="AC458" s="103">
        <f t="shared" si="92"/>
        <v>3.0869566413602469E-2</v>
      </c>
      <c r="AD458" s="103">
        <f t="shared" si="93"/>
        <v>1.1997347303085375E-2</v>
      </c>
      <c r="AE458" s="103">
        <f t="shared" si="94"/>
        <v>3.988376967326499E-4</v>
      </c>
      <c r="AF458" s="46">
        <f t="shared" si="95"/>
        <v>1.2920093900538387E-2</v>
      </c>
    </row>
    <row r="459" spans="1:32" ht="13.5" customHeight="1" x14ac:dyDescent="0.25">
      <c r="A459" s="26" t="s">
        <v>1054</v>
      </c>
      <c r="B459" s="32" t="s">
        <v>1055</v>
      </c>
      <c r="C459" s="13" t="s">
        <v>1176</v>
      </c>
      <c r="D459" s="25" t="s">
        <v>129</v>
      </c>
      <c r="E459" s="11" t="s">
        <v>130</v>
      </c>
      <c r="F459" s="66" t="s">
        <v>133</v>
      </c>
      <c r="G459" s="66" t="s">
        <v>813</v>
      </c>
      <c r="H459" s="66" t="s">
        <v>41</v>
      </c>
      <c r="I459" s="26" t="s">
        <v>27</v>
      </c>
      <c r="J459" s="27">
        <v>9026524430.1295261</v>
      </c>
      <c r="K459" s="28" t="s">
        <v>513</v>
      </c>
      <c r="L459" s="29">
        <v>0.2</v>
      </c>
      <c r="M459" s="30" t="s">
        <v>68</v>
      </c>
      <c r="N459" s="28" t="s">
        <v>1018</v>
      </c>
      <c r="O459" s="28"/>
      <c r="P459" s="31"/>
      <c r="Q459" s="137">
        <v>703200096.36160445</v>
      </c>
      <c r="R459" s="137">
        <v>179834937</v>
      </c>
      <c r="S459" s="35">
        <v>500328476</v>
      </c>
      <c r="T459" s="35"/>
      <c r="U459" s="35">
        <v>3591151</v>
      </c>
      <c r="V459" s="5">
        <v>9013318.4006943665</v>
      </c>
      <c r="W459" s="5">
        <v>5928916.9609100539</v>
      </c>
      <c r="X459" s="35"/>
      <c r="Y459" s="35"/>
      <c r="Z459" s="103"/>
      <c r="AA459" s="44">
        <f t="shared" si="90"/>
        <v>192439406.40069437</v>
      </c>
      <c r="AB459" s="103">
        <f t="shared" si="91"/>
        <v>0.93450161982702473</v>
      </c>
      <c r="AC459" s="103">
        <f t="shared" si="92"/>
        <v>1.8661203893565129E-2</v>
      </c>
      <c r="AD459" s="103">
        <f t="shared" si="93"/>
        <v>1.9922943586097343E-2</v>
      </c>
      <c r="AE459" s="103">
        <f t="shared" si="94"/>
        <v>3.9784426750268803E-4</v>
      </c>
      <c r="AF459" s="46">
        <f t="shared" si="95"/>
        <v>2.1319324828762799E-2</v>
      </c>
    </row>
    <row r="460" spans="1:32" ht="13.5" customHeight="1" x14ac:dyDescent="0.25">
      <c r="A460" s="26" t="s">
        <v>1056</v>
      </c>
      <c r="B460" s="32" t="s">
        <v>1057</v>
      </c>
      <c r="C460" s="13" t="s">
        <v>1176</v>
      </c>
      <c r="D460" s="25" t="s">
        <v>129</v>
      </c>
      <c r="E460" s="11" t="s">
        <v>130</v>
      </c>
      <c r="F460" s="66" t="s">
        <v>133</v>
      </c>
      <c r="G460" s="66" t="s">
        <v>813</v>
      </c>
      <c r="H460" s="66" t="s">
        <v>41</v>
      </c>
      <c r="I460" s="26" t="s">
        <v>58</v>
      </c>
      <c r="J460" s="27">
        <v>2061370.3750592887</v>
      </c>
      <c r="K460" s="28" t="s">
        <v>513</v>
      </c>
      <c r="L460" s="29">
        <v>0.2</v>
      </c>
      <c r="M460" s="30" t="s">
        <v>68</v>
      </c>
      <c r="N460" s="28" t="s">
        <v>1018</v>
      </c>
      <c r="O460" s="28"/>
      <c r="P460" s="31"/>
      <c r="Q460" s="137">
        <v>233548.32747889715</v>
      </c>
      <c r="R460" s="137">
        <v>41083.669860459137</v>
      </c>
      <c r="S460" s="35">
        <v>187229.35181017299</v>
      </c>
      <c r="T460" s="35"/>
      <c r="U460" s="35">
        <v>816.82206932030101</v>
      </c>
      <c r="V460" s="5">
        <v>2040.6497143393437</v>
      </c>
      <c r="W460" s="5">
        <v>1353.3211315438548</v>
      </c>
      <c r="X460" s="35"/>
      <c r="Y460" s="35"/>
      <c r="Z460" s="103"/>
      <c r="AA460" s="44">
        <f t="shared" si="90"/>
        <v>43941.141644118783</v>
      </c>
      <c r="AB460" s="103">
        <f t="shared" si="91"/>
        <v>0.93497047011653833</v>
      </c>
      <c r="AC460" s="103">
        <f t="shared" si="92"/>
        <v>1.8589004262469521E-2</v>
      </c>
      <c r="AD460" s="103">
        <f t="shared" si="93"/>
        <v>1.9930270832226111E-2</v>
      </c>
      <c r="AE460" s="103">
        <f t="shared" si="94"/>
        <v>3.9625196869185034E-4</v>
      </c>
      <c r="AF460" s="46">
        <f t="shared" si="95"/>
        <v>2.1316470914575433E-2</v>
      </c>
    </row>
    <row r="461" spans="1:32" ht="13.5" customHeight="1" x14ac:dyDescent="0.25">
      <c r="A461" s="26" t="s">
        <v>1058</v>
      </c>
      <c r="B461" s="32" t="s">
        <v>1059</v>
      </c>
      <c r="C461" s="13" t="s">
        <v>1176</v>
      </c>
      <c r="D461" s="25" t="s">
        <v>129</v>
      </c>
      <c r="E461" s="11" t="s">
        <v>130</v>
      </c>
      <c r="F461" s="66" t="s">
        <v>1309</v>
      </c>
      <c r="G461" s="66" t="s">
        <v>50</v>
      </c>
      <c r="H461" s="66" t="s">
        <v>41</v>
      </c>
      <c r="I461" s="26" t="s">
        <v>27</v>
      </c>
      <c r="J461" s="27">
        <v>608804260.35177863</v>
      </c>
      <c r="K461" s="33" t="s">
        <v>513</v>
      </c>
      <c r="L461" s="29">
        <v>0.2</v>
      </c>
      <c r="M461" s="30" t="s">
        <v>68</v>
      </c>
      <c r="N461" s="28" t="s">
        <v>1060</v>
      </c>
      <c r="O461" s="28"/>
      <c r="P461" s="31"/>
      <c r="Q461" s="137">
        <v>25339993.749301437</v>
      </c>
      <c r="R461" s="137">
        <v>12182040</v>
      </c>
      <c r="S461" s="35">
        <v>10883876</v>
      </c>
      <c r="T461" s="35"/>
      <c r="U461" s="35">
        <v>303975</v>
      </c>
      <c r="V461" s="5">
        <v>933353.44749429182</v>
      </c>
      <c r="W461" s="5">
        <v>731885.30180714745</v>
      </c>
      <c r="X461" s="35"/>
      <c r="Y461" s="35"/>
      <c r="Z461" s="103"/>
      <c r="AA461" s="44">
        <f t="shared" si="90"/>
        <v>13419368.447494293</v>
      </c>
      <c r="AB461" s="103">
        <f t="shared" si="91"/>
        <v>0.90779532939008534</v>
      </c>
      <c r="AC461" s="103">
        <f t="shared" si="92"/>
        <v>2.2651960201357998E-2</v>
      </c>
      <c r="AD461" s="103">
        <f t="shared" si="93"/>
        <v>2.0009781128931304E-2</v>
      </c>
      <c r="AE461" s="103">
        <f t="shared" si="94"/>
        <v>4.9929841132247902E-4</v>
      </c>
      <c r="AF461" s="46">
        <f t="shared" si="95"/>
        <v>2.2042172372020406E-2</v>
      </c>
    </row>
    <row r="462" spans="1:32" ht="13.5" customHeight="1" x14ac:dyDescent="0.25">
      <c r="A462" s="26" t="s">
        <v>1061</v>
      </c>
      <c r="B462" s="32" t="s">
        <v>1062</v>
      </c>
      <c r="C462" s="13" t="s">
        <v>1176</v>
      </c>
      <c r="D462" s="25" t="s">
        <v>129</v>
      </c>
      <c r="E462" s="11" t="s">
        <v>130</v>
      </c>
      <c r="F462" s="66" t="s">
        <v>1309</v>
      </c>
      <c r="G462" s="66" t="s">
        <v>50</v>
      </c>
      <c r="H462" s="66" t="s">
        <v>41</v>
      </c>
      <c r="I462" s="26" t="s">
        <v>27</v>
      </c>
      <c r="J462" s="27">
        <v>3875165980.083004</v>
      </c>
      <c r="K462" s="33" t="s">
        <v>1063</v>
      </c>
      <c r="L462" s="29">
        <v>0.2</v>
      </c>
      <c r="M462" s="30" t="s">
        <v>68</v>
      </c>
      <c r="N462" s="28" t="s">
        <v>1060</v>
      </c>
      <c r="O462" s="28"/>
      <c r="P462" s="31"/>
      <c r="Q462" s="137">
        <v>114139427.99746513</v>
      </c>
      <c r="R462" s="137">
        <v>30978780</v>
      </c>
      <c r="S462" s="35">
        <v>68694927</v>
      </c>
      <c r="T462" s="35"/>
      <c r="U462" s="35">
        <v>1931364</v>
      </c>
      <c r="V462" s="5">
        <v>5939115.5408281852</v>
      </c>
      <c r="W462" s="5">
        <v>4658602.4566369541</v>
      </c>
      <c r="X462" s="35"/>
      <c r="Y462" s="35"/>
      <c r="Z462" s="103"/>
      <c r="AA462" s="44">
        <f t="shared" si="90"/>
        <v>38849259.540828183</v>
      </c>
      <c r="AB462" s="103">
        <f t="shared" si="91"/>
        <v>0.79740979277721391</v>
      </c>
      <c r="AC462" s="103">
        <f t="shared" si="92"/>
        <v>4.9714306600110489E-2</v>
      </c>
      <c r="AD462" s="103">
        <f t="shared" si="93"/>
        <v>7.9941814516384796E-3</v>
      </c>
      <c r="AE462" s="103">
        <f t="shared" si="94"/>
        <v>4.9839516808480833E-4</v>
      </c>
      <c r="AF462" s="46">
        <f t="shared" si="95"/>
        <v>1.0025185950872754E-2</v>
      </c>
    </row>
    <row r="463" spans="1:32" ht="13.5" customHeight="1" x14ac:dyDescent="0.25">
      <c r="A463" s="26" t="s">
        <v>1064</v>
      </c>
      <c r="B463" s="32" t="s">
        <v>1065</v>
      </c>
      <c r="C463" s="13" t="s">
        <v>1176</v>
      </c>
      <c r="D463" s="25" t="s">
        <v>129</v>
      </c>
      <c r="E463" s="11" t="s">
        <v>130</v>
      </c>
      <c r="F463" s="66" t="s">
        <v>1309</v>
      </c>
      <c r="G463" s="66" t="s">
        <v>50</v>
      </c>
      <c r="H463" s="66" t="s">
        <v>41</v>
      </c>
      <c r="I463" s="26" t="s">
        <v>58</v>
      </c>
      <c r="J463" s="27">
        <v>396221.92956521705</v>
      </c>
      <c r="K463" s="33" t="s">
        <v>513</v>
      </c>
      <c r="L463" s="29">
        <v>0.2</v>
      </c>
      <c r="M463" s="30" t="s">
        <v>68</v>
      </c>
      <c r="N463" s="28" t="s">
        <v>1060</v>
      </c>
      <c r="O463" s="28"/>
      <c r="P463" s="31"/>
      <c r="Q463" s="137">
        <v>16310.141978223317</v>
      </c>
      <c r="R463" s="137">
        <v>7913.1245579062443</v>
      </c>
      <c r="S463" s="35">
        <v>6918.9023213941227</v>
      </c>
      <c r="T463" s="35"/>
      <c r="U463" s="35">
        <v>196.93267313999101</v>
      </c>
      <c r="V463" s="5">
        <v>607.19893156001081</v>
      </c>
      <c r="W463" s="5">
        <v>476.59747403132207</v>
      </c>
      <c r="X463" s="35"/>
      <c r="Y463" s="35"/>
      <c r="Z463" s="103"/>
      <c r="AA463" s="44">
        <f t="shared" si="90"/>
        <v>8717.2561626062452</v>
      </c>
      <c r="AB463" s="103">
        <f t="shared" si="91"/>
        <v>0.90775404672063864</v>
      </c>
      <c r="AC463" s="103">
        <f t="shared" si="92"/>
        <v>2.2591130679944706E-2</v>
      </c>
      <c r="AD463" s="103">
        <f t="shared" si="93"/>
        <v>1.9971445211499243E-2</v>
      </c>
      <c r="AE463" s="103">
        <f t="shared" si="94"/>
        <v>4.9702618266507742E-4</v>
      </c>
      <c r="AF463" s="46">
        <f t="shared" si="95"/>
        <v>2.2000943189015004E-2</v>
      </c>
    </row>
    <row r="464" spans="1:32" ht="13.5" customHeight="1" x14ac:dyDescent="0.25">
      <c r="A464" s="28" t="s">
        <v>1066</v>
      </c>
      <c r="B464" s="32" t="s">
        <v>1067</v>
      </c>
      <c r="C464" s="13" t="s">
        <v>1176</v>
      </c>
      <c r="D464" s="25" t="s">
        <v>129</v>
      </c>
      <c r="E464" s="11" t="s">
        <v>130</v>
      </c>
      <c r="F464" s="47" t="s">
        <v>131</v>
      </c>
      <c r="G464" s="11" t="s">
        <v>77</v>
      </c>
      <c r="H464" s="66" t="s">
        <v>41</v>
      </c>
      <c r="I464" s="26" t="s">
        <v>27</v>
      </c>
      <c r="J464" s="27">
        <v>6161697208.4261646</v>
      </c>
      <c r="K464" s="28" t="s">
        <v>513</v>
      </c>
      <c r="L464" s="29">
        <v>0.2</v>
      </c>
      <c r="M464" s="30" t="s">
        <v>68</v>
      </c>
      <c r="N464" s="28" t="s">
        <v>1018</v>
      </c>
      <c r="O464" s="31">
        <v>1E-4</v>
      </c>
      <c r="P464" s="31"/>
      <c r="Q464" s="137">
        <v>134011486.63555472</v>
      </c>
      <c r="R464" s="137">
        <v>123083200</v>
      </c>
      <c r="S464" s="35">
        <v>0</v>
      </c>
      <c r="T464" s="35"/>
      <c r="U464" s="35">
        <v>2455591</v>
      </c>
      <c r="V464" s="5">
        <v>6138769.2373763602</v>
      </c>
      <c r="W464" s="5">
        <v>-727607.60182164982</v>
      </c>
      <c r="X464" s="35"/>
      <c r="Y464" s="35"/>
      <c r="Z464" s="103">
        <v>1.20096E-3</v>
      </c>
      <c r="AA464" s="44">
        <f t="shared" si="90"/>
        <v>131677560.23737636</v>
      </c>
      <c r="AB464" s="103">
        <f t="shared" si="91"/>
        <v>0.93473177797429396</v>
      </c>
      <c r="AC464" s="103">
        <f t="shared" si="92"/>
        <v>1.8648515324655796E-2</v>
      </c>
      <c r="AD464" s="103">
        <f t="shared" si="93"/>
        <v>1.9975535284610033E-2</v>
      </c>
      <c r="AE464" s="103">
        <f t="shared" si="94"/>
        <v>3.9852510062356877E-4</v>
      </c>
      <c r="AF464" s="46">
        <f t="shared" si="95"/>
        <v>2.2571299337237533E-2</v>
      </c>
    </row>
    <row r="465" spans="1:32" ht="13.5" customHeight="1" x14ac:dyDescent="0.25">
      <c r="A465" s="28" t="s">
        <v>1068</v>
      </c>
      <c r="B465" s="32" t="s">
        <v>1069</v>
      </c>
      <c r="C465" s="13" t="s">
        <v>1176</v>
      </c>
      <c r="D465" s="25" t="s">
        <v>129</v>
      </c>
      <c r="E465" s="11" t="s">
        <v>130</v>
      </c>
      <c r="F465" s="47" t="s">
        <v>131</v>
      </c>
      <c r="G465" s="11" t="s">
        <v>77</v>
      </c>
      <c r="H465" s="66" t="s">
        <v>41</v>
      </c>
      <c r="I465" s="26" t="s">
        <v>58</v>
      </c>
      <c r="J465" s="27">
        <v>5673945.6094071157</v>
      </c>
      <c r="K465" s="28" t="s">
        <v>513</v>
      </c>
      <c r="L465" s="29">
        <v>0.2</v>
      </c>
      <c r="M465" s="30" t="s">
        <v>68</v>
      </c>
      <c r="N465" s="28" t="s">
        <v>1018</v>
      </c>
      <c r="O465" s="31">
        <v>1E-4</v>
      </c>
      <c r="P465" s="31"/>
      <c r="Q465" s="137">
        <v>123587.85709159858</v>
      </c>
      <c r="R465" s="137">
        <v>113503.37598868241</v>
      </c>
      <c r="S465" s="35">
        <v>0</v>
      </c>
      <c r="T465" s="35"/>
      <c r="U465" s="35">
        <v>2266.6966754549549</v>
      </c>
      <c r="V465" s="5">
        <v>5662.2515983009162</v>
      </c>
      <c r="W465" s="5">
        <v>-670.8641871087425</v>
      </c>
      <c r="X465" s="35"/>
      <c r="Y465" s="35"/>
      <c r="Z465" s="103">
        <v>1.20096E-3</v>
      </c>
      <c r="AA465" s="44">
        <f t="shared" si="90"/>
        <v>121432.32426243828</v>
      </c>
      <c r="AB465" s="103">
        <f t="shared" si="91"/>
        <v>0.93470479691535913</v>
      </c>
      <c r="AC465" s="103">
        <f t="shared" si="92"/>
        <v>1.8666336901830137E-2</v>
      </c>
      <c r="AD465" s="103">
        <f t="shared" si="93"/>
        <v>2.0004311602934567E-2</v>
      </c>
      <c r="AE465" s="103">
        <f t="shared" si="94"/>
        <v>3.994921403012546E-4</v>
      </c>
      <c r="AF465" s="46">
        <f t="shared" si="95"/>
        <v>2.2602702741613457E-2</v>
      </c>
    </row>
    <row r="466" spans="1:32" ht="13.5" customHeight="1" x14ac:dyDescent="0.25">
      <c r="A466" s="26" t="s">
        <v>1070</v>
      </c>
      <c r="B466" s="32" t="s">
        <v>1071</v>
      </c>
      <c r="C466" s="13" t="s">
        <v>1176</v>
      </c>
      <c r="D466" s="25" t="s">
        <v>129</v>
      </c>
      <c r="E466" s="11" t="s">
        <v>130</v>
      </c>
      <c r="F466" s="47" t="s">
        <v>131</v>
      </c>
      <c r="G466" s="11" t="s">
        <v>205</v>
      </c>
      <c r="H466" s="66" t="s">
        <v>41</v>
      </c>
      <c r="I466" s="26" t="s">
        <v>27</v>
      </c>
      <c r="J466" s="27">
        <v>1769653695.312253</v>
      </c>
      <c r="K466" s="28" t="s">
        <v>513</v>
      </c>
      <c r="L466" s="29"/>
      <c r="M466" s="30"/>
      <c r="N466" s="28" t="s">
        <v>1018</v>
      </c>
      <c r="O466" s="28"/>
      <c r="P466" s="31"/>
      <c r="Q466" s="137">
        <v>29507606</v>
      </c>
      <c r="R466" s="137">
        <v>26945814</v>
      </c>
      <c r="S466" s="35">
        <v>0</v>
      </c>
      <c r="T466" s="35"/>
      <c r="U466" s="35">
        <v>705718</v>
      </c>
      <c r="V466" s="5">
        <v>925038</v>
      </c>
      <c r="W466" s="5">
        <v>46609</v>
      </c>
      <c r="X466" s="35"/>
      <c r="Y466" s="35"/>
      <c r="Z466" s="103"/>
      <c r="AA466" s="44">
        <f t="shared" si="90"/>
        <v>28576570</v>
      </c>
      <c r="AB466" s="103">
        <f t="shared" si="91"/>
        <v>0.9429338090610595</v>
      </c>
      <c r="AC466" s="103">
        <f t="shared" si="92"/>
        <v>2.4695686011302266E-2</v>
      </c>
      <c r="AD466" s="103">
        <f t="shared" si="93"/>
        <v>1.5226602849686615E-2</v>
      </c>
      <c r="AE466" s="103">
        <f t="shared" si="94"/>
        <v>3.9878875842738092E-4</v>
      </c>
      <c r="AF466" s="46">
        <f t="shared" si="95"/>
        <v>1.6148114219012608E-2</v>
      </c>
    </row>
    <row r="467" spans="1:32" ht="13.5" customHeight="1" x14ac:dyDescent="0.25">
      <c r="A467" s="26" t="s">
        <v>1072</v>
      </c>
      <c r="B467" s="32" t="s">
        <v>1073</v>
      </c>
      <c r="C467" s="13" t="s">
        <v>1176</v>
      </c>
      <c r="D467" s="25" t="s">
        <v>129</v>
      </c>
      <c r="E467" s="11" t="s">
        <v>130</v>
      </c>
      <c r="F467" s="47" t="s">
        <v>131</v>
      </c>
      <c r="G467" s="66" t="s">
        <v>50</v>
      </c>
      <c r="H467" s="66" t="s">
        <v>41</v>
      </c>
      <c r="I467" s="26" t="s">
        <v>27</v>
      </c>
      <c r="J467" s="27">
        <v>2196460871.2702365</v>
      </c>
      <c r="K467" s="28" t="s">
        <v>513</v>
      </c>
      <c r="L467" s="29"/>
      <c r="M467" s="30"/>
      <c r="N467" s="28" t="s">
        <v>1018</v>
      </c>
      <c r="O467" s="31">
        <v>1E-4</v>
      </c>
      <c r="P467" s="31"/>
      <c r="Q467" s="137">
        <v>54363354.864206679</v>
      </c>
      <c r="R467" s="137">
        <v>43952944</v>
      </c>
      <c r="S467" s="35">
        <v>0</v>
      </c>
      <c r="T467" s="35"/>
      <c r="U467" s="35">
        <v>876489</v>
      </c>
      <c r="V467" s="5">
        <v>4790495.4397806069</v>
      </c>
      <c r="W467" s="5">
        <v>3644534.4244260704</v>
      </c>
      <c r="X467" s="35"/>
      <c r="Y467" s="35"/>
      <c r="Z467" s="103"/>
      <c r="AA467" s="44">
        <f t="shared" si="90"/>
        <v>49619928.439780608</v>
      </c>
      <c r="AB467" s="103">
        <f t="shared" si="91"/>
        <v>0.88579216822817197</v>
      </c>
      <c r="AC467" s="103">
        <f t="shared" si="92"/>
        <v>1.766405207665139E-2</v>
      </c>
      <c r="AD467" s="103">
        <f t="shared" si="93"/>
        <v>2.0010802184052361E-2</v>
      </c>
      <c r="AE467" s="103">
        <f t="shared" si="94"/>
        <v>3.990460342200939E-4</v>
      </c>
      <c r="AF467" s="46">
        <f t="shared" si="95"/>
        <v>2.2590854719430935E-2</v>
      </c>
    </row>
    <row r="468" spans="1:32" ht="13.5" customHeight="1" x14ac:dyDescent="0.25">
      <c r="A468" s="26" t="s">
        <v>1074</v>
      </c>
      <c r="B468" s="32" t="s">
        <v>1075</v>
      </c>
      <c r="C468" s="13" t="s">
        <v>1176</v>
      </c>
      <c r="D468" s="25" t="s">
        <v>129</v>
      </c>
      <c r="E468" s="11" t="s">
        <v>130</v>
      </c>
      <c r="F468" s="47" t="s">
        <v>131</v>
      </c>
      <c r="G468" s="66" t="s">
        <v>50</v>
      </c>
      <c r="H468" s="66" t="s">
        <v>41</v>
      </c>
      <c r="I468" s="26" t="s">
        <v>58</v>
      </c>
      <c r="J468" s="27">
        <v>808356.11521739117</v>
      </c>
      <c r="K468" s="28" t="s">
        <v>513</v>
      </c>
      <c r="L468" s="29"/>
      <c r="M468" s="30"/>
      <c r="N468" s="28" t="s">
        <v>1018</v>
      </c>
      <c r="O468" s="31">
        <v>1E-4</v>
      </c>
      <c r="P468" s="31"/>
      <c r="Q468" s="137">
        <v>20065.594449890465</v>
      </c>
      <c r="R468" s="137">
        <v>16227.927464471739</v>
      </c>
      <c r="S468" s="35">
        <v>0</v>
      </c>
      <c r="T468" s="35"/>
      <c r="U468" s="35">
        <v>323.46151372902068</v>
      </c>
      <c r="V468" s="5">
        <v>1765.3930944156864</v>
      </c>
      <c r="W468" s="5">
        <v>1343.134285832951</v>
      </c>
      <c r="X468" s="35"/>
      <c r="Y468" s="35"/>
      <c r="Z468" s="103"/>
      <c r="AA468" s="44">
        <f t="shared" si="90"/>
        <v>18316.782072616446</v>
      </c>
      <c r="AB468" s="103">
        <f t="shared" si="91"/>
        <v>0.88595952062630356</v>
      </c>
      <c r="AC468" s="103">
        <f t="shared" si="92"/>
        <v>1.7659298038632833E-2</v>
      </c>
      <c r="AD468" s="103">
        <f t="shared" si="93"/>
        <v>2.0075220758498949E-2</v>
      </c>
      <c r="AE468" s="103">
        <f t="shared" si="94"/>
        <v>4.0014729602439169E-4</v>
      </c>
      <c r="AF468" s="46">
        <f t="shared" si="95"/>
        <v>2.2659297960145344E-2</v>
      </c>
    </row>
    <row r="469" spans="1:32" ht="13.5" customHeight="1" x14ac:dyDescent="0.25">
      <c r="A469" s="26" t="s">
        <v>1076</v>
      </c>
      <c r="B469" s="32" t="s">
        <v>1077</v>
      </c>
      <c r="C469" s="13" t="s">
        <v>1176</v>
      </c>
      <c r="D469" s="25" t="s">
        <v>129</v>
      </c>
      <c r="E469" s="11" t="s">
        <v>130</v>
      </c>
      <c r="F469" s="66" t="s">
        <v>1309</v>
      </c>
      <c r="G469" s="66" t="s">
        <v>50</v>
      </c>
      <c r="H469" s="66" t="s">
        <v>41</v>
      </c>
      <c r="I469" s="26" t="s">
        <v>58</v>
      </c>
      <c r="J469" s="27">
        <v>1197624.3913043479</v>
      </c>
      <c r="K469" s="28" t="s">
        <v>1078</v>
      </c>
      <c r="L469" s="29"/>
      <c r="M469" s="30"/>
      <c r="N469" s="28" t="s">
        <v>1060</v>
      </c>
      <c r="O469" s="28"/>
      <c r="P469" s="31"/>
      <c r="Q469" s="137">
        <v>28947.101633335475</v>
      </c>
      <c r="R469" s="137">
        <v>23967.01</v>
      </c>
      <c r="S469" s="35">
        <v>0</v>
      </c>
      <c r="T469" s="35"/>
      <c r="U469" s="35">
        <v>597.53</v>
      </c>
      <c r="V469" s="5">
        <v>2742.6355218313934</v>
      </c>
      <c r="W469" s="5">
        <v>1040.8261115040837</v>
      </c>
      <c r="X469" s="35"/>
      <c r="Y469" s="35"/>
      <c r="Z469" s="103"/>
      <c r="AA469" s="44">
        <f t="shared" si="90"/>
        <v>27307.175521831392</v>
      </c>
      <c r="AB469" s="103">
        <f t="shared" si="91"/>
        <v>0.87768176466434555</v>
      </c>
      <c r="AC469" s="103">
        <f t="shared" si="92"/>
        <v>2.1881794384860122E-2</v>
      </c>
      <c r="AD469" s="103">
        <f t="shared" si="93"/>
        <v>2.001212581675731E-2</v>
      </c>
      <c r="AE469" s="103">
        <f t="shared" si="94"/>
        <v>4.9892938415292503E-4</v>
      </c>
      <c r="AF469" s="46">
        <f t="shared" si="95"/>
        <v>2.280111838077279E-2</v>
      </c>
    </row>
    <row r="470" spans="1:32" ht="13.5" customHeight="1" x14ac:dyDescent="0.25">
      <c r="A470" s="26" t="s">
        <v>1079</v>
      </c>
      <c r="B470" s="32" t="s">
        <v>1080</v>
      </c>
      <c r="C470" s="13" t="s">
        <v>1176</v>
      </c>
      <c r="D470" s="25" t="s">
        <v>129</v>
      </c>
      <c r="E470" s="11" t="s">
        <v>130</v>
      </c>
      <c r="F470" s="66" t="s">
        <v>1309</v>
      </c>
      <c r="G470" s="66" t="s">
        <v>25</v>
      </c>
      <c r="H470" s="66" t="s">
        <v>26</v>
      </c>
      <c r="I470" s="26" t="s">
        <v>27</v>
      </c>
      <c r="J470" s="27">
        <v>20295705805.89328</v>
      </c>
      <c r="K470" s="28" t="s">
        <v>1033</v>
      </c>
      <c r="L470" s="29"/>
      <c r="M470" s="30"/>
      <c r="N470" s="28" t="s">
        <v>1018</v>
      </c>
      <c r="O470" s="28"/>
      <c r="P470" s="31"/>
      <c r="Q470" s="137">
        <v>328072500.40346551</v>
      </c>
      <c r="R470" s="137">
        <v>303845281</v>
      </c>
      <c r="S470" s="35">
        <v>0</v>
      </c>
      <c r="T470" s="35"/>
      <c r="U470" s="35">
        <v>8085818</v>
      </c>
      <c r="V470" s="5">
        <v>5870877</v>
      </c>
      <c r="W470" s="5">
        <v>136688.40346550374</v>
      </c>
      <c r="X470" s="35"/>
      <c r="Y470" s="35"/>
      <c r="Z470" s="103"/>
      <c r="AA470" s="44">
        <f t="shared" si="90"/>
        <v>317801976</v>
      </c>
      <c r="AB470" s="103">
        <f t="shared" si="91"/>
        <v>0.95608367457098509</v>
      </c>
      <c r="AC470" s="103">
        <f t="shared" si="92"/>
        <v>2.5442944382447766E-2</v>
      </c>
      <c r="AD470" s="103">
        <f t="shared" si="93"/>
        <v>1.4970914729744073E-2</v>
      </c>
      <c r="AE470" s="103">
        <f t="shared" si="94"/>
        <v>3.9840043393081281E-4</v>
      </c>
      <c r="AF470" s="46">
        <f t="shared" si="95"/>
        <v>1.5658582117785702E-2</v>
      </c>
    </row>
    <row r="471" spans="1:32" ht="13.5" customHeight="1" x14ac:dyDescent="0.25">
      <c r="A471" s="26" t="s">
        <v>1081</v>
      </c>
      <c r="B471" s="32" t="s">
        <v>1082</v>
      </c>
      <c r="C471" s="13" t="s">
        <v>1176</v>
      </c>
      <c r="D471" s="25" t="s">
        <v>129</v>
      </c>
      <c r="E471" s="11" t="s">
        <v>130</v>
      </c>
      <c r="F471" s="66" t="s">
        <v>1309</v>
      </c>
      <c r="G471" s="66" t="s">
        <v>25</v>
      </c>
      <c r="H471" s="66" t="s">
        <v>26</v>
      </c>
      <c r="I471" s="26" t="s">
        <v>27</v>
      </c>
      <c r="J471" s="27">
        <v>12030537154.766798</v>
      </c>
      <c r="K471" s="33" t="s">
        <v>1063</v>
      </c>
      <c r="L471" s="29"/>
      <c r="M471" s="30"/>
      <c r="N471" s="28" t="s">
        <v>1018</v>
      </c>
      <c r="O471" s="28"/>
      <c r="P471" s="31"/>
      <c r="Q471" s="137">
        <v>74377950.785634503</v>
      </c>
      <c r="R471" s="137">
        <v>60026390</v>
      </c>
      <c r="S471" s="35">
        <v>0</v>
      </c>
      <c r="T471" s="35"/>
      <c r="U471" s="35">
        <v>4789493</v>
      </c>
      <c r="V471" s="5">
        <v>3478494</v>
      </c>
      <c r="W471" s="5">
        <v>81023.785634496235</v>
      </c>
      <c r="X471" s="35"/>
      <c r="Y471" s="35"/>
      <c r="Z471" s="103"/>
      <c r="AA471" s="44">
        <f t="shared" si="90"/>
        <v>68294377</v>
      </c>
      <c r="AB471" s="103">
        <f t="shared" si="91"/>
        <v>0.87893605062097568</v>
      </c>
      <c r="AC471" s="103">
        <f t="shared" si="92"/>
        <v>7.0130122132895364E-2</v>
      </c>
      <c r="AD471" s="103">
        <f t="shared" si="93"/>
        <v>4.9895020669310725E-3</v>
      </c>
      <c r="AE471" s="103">
        <f t="shared" si="94"/>
        <v>3.9811131775627191E-4</v>
      </c>
      <c r="AF471" s="46">
        <f t="shared" si="95"/>
        <v>5.6767520952246148E-3</v>
      </c>
    </row>
    <row r="472" spans="1:32" ht="13.5" customHeight="1" x14ac:dyDescent="0.25">
      <c r="A472" s="26" t="s">
        <v>1083</v>
      </c>
      <c r="B472" s="32" t="s">
        <v>1084</v>
      </c>
      <c r="C472" s="13" t="s">
        <v>1176</v>
      </c>
      <c r="D472" s="25" t="s">
        <v>129</v>
      </c>
      <c r="E472" s="11" t="s">
        <v>130</v>
      </c>
      <c r="F472" s="66" t="s">
        <v>133</v>
      </c>
      <c r="G472" s="66" t="s">
        <v>50</v>
      </c>
      <c r="H472" s="66" t="s">
        <v>41</v>
      </c>
      <c r="I472" s="26" t="s">
        <v>27</v>
      </c>
      <c r="J472" s="27">
        <v>13074942350.981339</v>
      </c>
      <c r="K472" s="28" t="s">
        <v>513</v>
      </c>
      <c r="L472" s="29"/>
      <c r="M472" s="30"/>
      <c r="N472" s="28" t="s">
        <v>1018</v>
      </c>
      <c r="O472" s="31">
        <v>1E-4</v>
      </c>
      <c r="P472" s="31"/>
      <c r="Q472" s="137">
        <v>183768546.22126958</v>
      </c>
      <c r="R472" s="137">
        <v>163574913</v>
      </c>
      <c r="S472" s="35">
        <v>0</v>
      </c>
      <c r="T472" s="35"/>
      <c r="U472" s="35">
        <v>5218696</v>
      </c>
      <c r="V472" s="5">
        <v>7113030.2548872977</v>
      </c>
      <c r="W472" s="5">
        <v>1608314.9663822895</v>
      </c>
      <c r="X472" s="35"/>
      <c r="Y472" s="35"/>
      <c r="Z472" s="103">
        <v>3.2773299999999997E-3</v>
      </c>
      <c r="AA472" s="44">
        <f t="shared" si="90"/>
        <v>175906639.25488728</v>
      </c>
      <c r="AB472" s="103">
        <f t="shared" si="91"/>
        <v>0.92989618636839111</v>
      </c>
      <c r="AC472" s="103">
        <f t="shared" si="92"/>
        <v>2.966741916112758E-2</v>
      </c>
      <c r="AD472" s="103">
        <f t="shared" si="93"/>
        <v>1.2510564758836043E-2</v>
      </c>
      <c r="AE472" s="103">
        <f t="shared" si="94"/>
        <v>3.9913720916775677E-4</v>
      </c>
      <c r="AF472" s="46">
        <f t="shared" si="95"/>
        <v>1.673105197696035E-2</v>
      </c>
    </row>
    <row r="473" spans="1:32" ht="13.5" customHeight="1" x14ac:dyDescent="0.25">
      <c r="A473" s="26" t="s">
        <v>1085</v>
      </c>
      <c r="B473" s="32" t="s">
        <v>1086</v>
      </c>
      <c r="C473" s="13" t="s">
        <v>1176</v>
      </c>
      <c r="D473" s="25" t="s">
        <v>129</v>
      </c>
      <c r="E473" s="11" t="s">
        <v>130</v>
      </c>
      <c r="F473" s="66" t="s">
        <v>133</v>
      </c>
      <c r="G473" s="66" t="s">
        <v>50</v>
      </c>
      <c r="H473" s="66" t="s">
        <v>41</v>
      </c>
      <c r="I473" s="26" t="s">
        <v>58</v>
      </c>
      <c r="J473" s="27">
        <v>1783384.4519367586</v>
      </c>
      <c r="K473" s="28" t="s">
        <v>513</v>
      </c>
      <c r="L473" s="29"/>
      <c r="M473" s="30"/>
      <c r="N473" s="28" t="s">
        <v>1018</v>
      </c>
      <c r="O473" s="31">
        <v>1E-4</v>
      </c>
      <c r="P473" s="31"/>
      <c r="Q473" s="137">
        <v>25108.693145225581</v>
      </c>
      <c r="R473" s="137">
        <v>22349.164040897693</v>
      </c>
      <c r="S473" s="35">
        <v>0</v>
      </c>
      <c r="T473" s="35"/>
      <c r="U473" s="35">
        <v>713.22744518037427</v>
      </c>
      <c r="V473" s="5">
        <v>971.81128259024183</v>
      </c>
      <c r="W473" s="5">
        <v>219.71576399216491</v>
      </c>
      <c r="X473" s="35"/>
      <c r="Y473" s="35"/>
      <c r="Z473" s="103">
        <v>3.2773299999999997E-3</v>
      </c>
      <c r="AA473" s="44">
        <f t="shared" si="90"/>
        <v>24034.20276866831</v>
      </c>
      <c r="AB473" s="103">
        <f t="shared" si="91"/>
        <v>0.92988996789328571</v>
      </c>
      <c r="AC473" s="103">
        <f t="shared" si="92"/>
        <v>2.9675519177617925E-2</v>
      </c>
      <c r="AD473" s="103">
        <f t="shared" si="93"/>
        <v>1.2531882296397987E-2</v>
      </c>
      <c r="AE473" s="103">
        <f t="shared" si="94"/>
        <v>3.9992915964126975E-4</v>
      </c>
      <c r="AF473" s="46">
        <f t="shared" si="95"/>
        <v>1.6754066742078872E-2</v>
      </c>
    </row>
    <row r="474" spans="1:32" ht="13.5" customHeight="1" x14ac:dyDescent="0.25">
      <c r="A474" s="26" t="s">
        <v>1087</v>
      </c>
      <c r="B474" s="32" t="s">
        <v>1088</v>
      </c>
      <c r="C474" s="13" t="s">
        <v>1176</v>
      </c>
      <c r="D474" s="25" t="s">
        <v>129</v>
      </c>
      <c r="E474" s="11" t="s">
        <v>130</v>
      </c>
      <c r="F474" s="66" t="s">
        <v>1309</v>
      </c>
      <c r="G474" s="11" t="s">
        <v>33</v>
      </c>
      <c r="H474" s="66" t="s">
        <v>26</v>
      </c>
      <c r="I474" s="26" t="s">
        <v>27</v>
      </c>
      <c r="J474" s="27">
        <v>353863791715.87744</v>
      </c>
      <c r="K474" s="28" t="s">
        <v>1033</v>
      </c>
      <c r="L474" s="29"/>
      <c r="M474" s="30"/>
      <c r="N474" s="28" t="s">
        <v>1018</v>
      </c>
      <c r="O474" s="28"/>
      <c r="P474" s="31"/>
      <c r="Q474" s="137">
        <v>5718615723.7963314</v>
      </c>
      <c r="R474" s="137">
        <v>5309853514</v>
      </c>
      <c r="S474" s="35">
        <v>0</v>
      </c>
      <c r="T474" s="35"/>
      <c r="U474" s="35">
        <v>141189032</v>
      </c>
      <c r="V474" s="5">
        <v>90259518.571837276</v>
      </c>
      <c r="W474" s="5">
        <v>342139.22449408163</v>
      </c>
      <c r="X474" s="35"/>
      <c r="Y474" s="35"/>
      <c r="Z474" s="103"/>
      <c r="AA474" s="44">
        <f t="shared" si="90"/>
        <v>5541302064.5718374</v>
      </c>
      <c r="AB474" s="103">
        <f t="shared" si="91"/>
        <v>0.95823209998754677</v>
      </c>
      <c r="AC474" s="103">
        <f t="shared" si="92"/>
        <v>2.5479396422492143E-2</v>
      </c>
      <c r="AD474" s="103">
        <f t="shared" si="93"/>
        <v>1.5005359797487733E-2</v>
      </c>
      <c r="AE474" s="103">
        <f t="shared" si="94"/>
        <v>3.9899259349304321E-4</v>
      </c>
      <c r="AF474" s="46">
        <f t="shared" si="95"/>
        <v>1.5659420924933266E-2</v>
      </c>
    </row>
    <row r="475" spans="1:32" ht="13.5" customHeight="1" x14ac:dyDescent="0.25">
      <c r="A475" s="26" t="s">
        <v>1089</v>
      </c>
      <c r="B475" s="32" t="s">
        <v>1090</v>
      </c>
      <c r="C475" s="13" t="s">
        <v>1176</v>
      </c>
      <c r="D475" s="25" t="s">
        <v>129</v>
      </c>
      <c r="E475" s="11" t="s">
        <v>130</v>
      </c>
      <c r="F475" s="66" t="s">
        <v>1309</v>
      </c>
      <c r="G475" s="11" t="s">
        <v>33</v>
      </c>
      <c r="H475" s="66" t="s">
        <v>26</v>
      </c>
      <c r="I475" s="26" t="s">
        <v>27</v>
      </c>
      <c r="J475" s="27">
        <v>2187121387.8023715</v>
      </c>
      <c r="K475" s="33" t="s">
        <v>1063</v>
      </c>
      <c r="L475" s="29"/>
      <c r="M475" s="30"/>
      <c r="N475" s="28" t="s">
        <v>1018</v>
      </c>
      <c r="O475" s="28"/>
      <c r="P475" s="31"/>
      <c r="Q475" s="137">
        <v>13443471.083668638</v>
      </c>
      <c r="R475" s="137">
        <v>10921520</v>
      </c>
      <c r="S475" s="35">
        <v>0</v>
      </c>
      <c r="T475" s="35"/>
      <c r="U475" s="35">
        <v>871140</v>
      </c>
      <c r="V475" s="5">
        <v>556981.4281627204</v>
      </c>
      <c r="W475" s="5">
        <v>2114.6555059183456</v>
      </c>
      <c r="X475" s="35"/>
      <c r="Y475" s="35"/>
      <c r="Z475" s="103"/>
      <c r="AA475" s="44">
        <f t="shared" si="90"/>
        <v>12349641.42816272</v>
      </c>
      <c r="AB475" s="103">
        <f t="shared" si="91"/>
        <v>0.8843592798649228</v>
      </c>
      <c r="AC475" s="103">
        <f t="shared" si="92"/>
        <v>7.0539699882573928E-2</v>
      </c>
      <c r="AD475" s="103">
        <f t="shared" si="93"/>
        <v>4.9935591416688527E-3</v>
      </c>
      <c r="AE475" s="103">
        <f t="shared" si="94"/>
        <v>3.9830436703621879E-4</v>
      </c>
      <c r="AF475" s="46">
        <f t="shared" si="95"/>
        <v>5.6465276673882698E-3</v>
      </c>
    </row>
    <row r="476" spans="1:32" ht="13.5" customHeight="1" x14ac:dyDescent="0.25">
      <c r="A476" s="26" t="s">
        <v>1091</v>
      </c>
      <c r="B476" s="32" t="s">
        <v>1092</v>
      </c>
      <c r="C476" s="13" t="s">
        <v>1176</v>
      </c>
      <c r="D476" s="25" t="s">
        <v>129</v>
      </c>
      <c r="E476" s="11" t="s">
        <v>130</v>
      </c>
      <c r="F476" s="66" t="s">
        <v>1309</v>
      </c>
      <c r="G476" s="66" t="s">
        <v>50</v>
      </c>
      <c r="H476" s="66" t="s">
        <v>41</v>
      </c>
      <c r="I476" s="26" t="s">
        <v>27</v>
      </c>
      <c r="J476" s="27">
        <v>1195106536.8932807</v>
      </c>
      <c r="K476" s="28" t="s">
        <v>513</v>
      </c>
      <c r="L476" s="29">
        <v>0.2</v>
      </c>
      <c r="M476" s="30" t="s">
        <v>68</v>
      </c>
      <c r="N476" s="28" t="s">
        <v>1060</v>
      </c>
      <c r="O476" s="28"/>
      <c r="P476" s="31"/>
      <c r="Q476" s="137">
        <v>41549240.918270484</v>
      </c>
      <c r="R476" s="137">
        <v>17907410</v>
      </c>
      <c r="S476" s="35">
        <v>20787737</v>
      </c>
      <c r="T476" s="35"/>
      <c r="U476" s="35">
        <v>595360</v>
      </c>
      <c r="V476" s="5">
        <v>1038243.1518027766</v>
      </c>
      <c r="W476" s="5">
        <v>623166.76646770083</v>
      </c>
      <c r="X476" s="35"/>
      <c r="Y476" s="35"/>
      <c r="Z476" s="103"/>
      <c r="AA476" s="44">
        <f t="shared" si="90"/>
        <v>19541013.151802778</v>
      </c>
      <c r="AB476" s="103">
        <f t="shared" si="91"/>
        <v>0.91640130738809378</v>
      </c>
      <c r="AC476" s="103">
        <f t="shared" si="92"/>
        <v>3.0467202256863248E-2</v>
      </c>
      <c r="AD476" s="103">
        <f t="shared" si="93"/>
        <v>1.4983944482933638E-2</v>
      </c>
      <c r="AE476" s="103">
        <f t="shared" si="94"/>
        <v>4.9816479252775083E-4</v>
      </c>
      <c r="AF476" s="46">
        <f t="shared" si="95"/>
        <v>1.6350854546072765E-2</v>
      </c>
    </row>
    <row r="477" spans="1:32" ht="13.5" customHeight="1" x14ac:dyDescent="0.25">
      <c r="A477" s="26" t="s">
        <v>1093</v>
      </c>
      <c r="B477" s="32" t="s">
        <v>1094</v>
      </c>
      <c r="C477" s="13" t="s">
        <v>1176</v>
      </c>
      <c r="D477" s="25" t="s">
        <v>129</v>
      </c>
      <c r="E477" s="11" t="s">
        <v>130</v>
      </c>
      <c r="F477" s="66" t="s">
        <v>1309</v>
      </c>
      <c r="G477" s="66" t="s">
        <v>50</v>
      </c>
      <c r="H477" s="66" t="s">
        <v>41</v>
      </c>
      <c r="I477" s="26" t="s">
        <v>27</v>
      </c>
      <c r="J477" s="27">
        <v>3596371372.355731</v>
      </c>
      <c r="K477" s="28" t="s">
        <v>1030</v>
      </c>
      <c r="L477" s="29">
        <v>0.2</v>
      </c>
      <c r="M477" s="30" t="s">
        <v>68</v>
      </c>
      <c r="N477" s="28" t="s">
        <v>1060</v>
      </c>
      <c r="O477" s="28"/>
      <c r="P477" s="31"/>
      <c r="Q477" s="137">
        <v>90952138.777479038</v>
      </c>
      <c r="R477" s="137">
        <v>28723212</v>
      </c>
      <c r="S477" s="35">
        <v>53640779</v>
      </c>
      <c r="T477" s="35"/>
      <c r="U477" s="35">
        <v>1791248</v>
      </c>
      <c r="V477" s="5">
        <v>3124825.7361154989</v>
      </c>
      <c r="W477" s="5">
        <v>1875263.0413635294</v>
      </c>
      <c r="X477" s="35"/>
      <c r="Y477" s="35"/>
      <c r="Z477" s="103"/>
      <c r="AA477" s="44">
        <f t="shared" si="90"/>
        <v>33639285.7361155</v>
      </c>
      <c r="AB477" s="103">
        <f t="shared" si="91"/>
        <v>0.85385915222220221</v>
      </c>
      <c r="AC477" s="103">
        <f t="shared" si="92"/>
        <v>5.3248693032649529E-2</v>
      </c>
      <c r="AD477" s="103">
        <f t="shared" si="93"/>
        <v>7.9867202316165238E-3</v>
      </c>
      <c r="AE477" s="103">
        <f t="shared" si="94"/>
        <v>4.9807092053084576E-4</v>
      </c>
      <c r="AF477" s="46">
        <f t="shared" si="95"/>
        <v>9.3536740934740455E-3</v>
      </c>
    </row>
    <row r="478" spans="1:32" ht="13.5" customHeight="1" x14ac:dyDescent="0.25">
      <c r="A478" s="26" t="s">
        <v>1095</v>
      </c>
      <c r="B478" s="32" t="s">
        <v>1096</v>
      </c>
      <c r="C478" s="13" t="s">
        <v>1176</v>
      </c>
      <c r="D478" s="25" t="s">
        <v>129</v>
      </c>
      <c r="E478" s="11" t="s">
        <v>130</v>
      </c>
      <c r="F478" s="66" t="s">
        <v>1309</v>
      </c>
      <c r="G478" s="66" t="s">
        <v>50</v>
      </c>
      <c r="H478" s="66" t="s">
        <v>41</v>
      </c>
      <c r="I478" s="26" t="s">
        <v>58</v>
      </c>
      <c r="J478" s="27">
        <v>539082.0286561267</v>
      </c>
      <c r="K478" s="28" t="s">
        <v>513</v>
      </c>
      <c r="L478" s="29">
        <v>0.2</v>
      </c>
      <c r="M478" s="30" t="s">
        <v>68</v>
      </c>
      <c r="N478" s="28" t="s">
        <v>1060</v>
      </c>
      <c r="O478" s="28"/>
      <c r="P478" s="31"/>
      <c r="Q478" s="137">
        <v>19109.123940784972</v>
      </c>
      <c r="R478" s="137">
        <v>8081.3645424731531</v>
      </c>
      <c r="S478" s="35">
        <v>9740.1228216834934</v>
      </c>
      <c r="T478" s="35"/>
      <c r="U478" s="35">
        <v>268.55507684393291</v>
      </c>
      <c r="V478" s="5">
        <v>468.33037131909896</v>
      </c>
      <c r="W478" s="5">
        <v>281.31186410931082</v>
      </c>
      <c r="X478" s="35"/>
      <c r="Y478" s="35"/>
      <c r="Z478" s="103"/>
      <c r="AA478" s="44">
        <f t="shared" si="90"/>
        <v>8818.2499906361845</v>
      </c>
      <c r="AB478" s="103">
        <f t="shared" si="91"/>
        <v>0.91643631684909066</v>
      </c>
      <c r="AC478" s="103">
        <f t="shared" si="92"/>
        <v>3.0454463995589022E-2</v>
      </c>
      <c r="AD478" s="103">
        <f t="shared" si="93"/>
        <v>1.499097375332493E-2</v>
      </c>
      <c r="AE478" s="103">
        <f t="shared" si="94"/>
        <v>4.9817108077858158E-4</v>
      </c>
      <c r="AF478" s="46">
        <f t="shared" si="95"/>
        <v>1.6357900137422741E-2</v>
      </c>
    </row>
    <row r="479" spans="1:32" ht="13.5" customHeight="1" x14ac:dyDescent="0.25">
      <c r="A479" s="26" t="s">
        <v>1097</v>
      </c>
      <c r="B479" s="32" t="s">
        <v>1098</v>
      </c>
      <c r="C479" s="13" t="s">
        <v>1176</v>
      </c>
      <c r="D479" s="25" t="s">
        <v>129</v>
      </c>
      <c r="E479" s="11" t="s">
        <v>130</v>
      </c>
      <c r="F479" s="66" t="s">
        <v>1309</v>
      </c>
      <c r="G479" s="50" t="s">
        <v>266</v>
      </c>
      <c r="H479" s="66" t="s">
        <v>41</v>
      </c>
      <c r="I479" s="26" t="s">
        <v>27</v>
      </c>
      <c r="J479" s="27">
        <v>6922039680.501976</v>
      </c>
      <c r="K479" s="28" t="s">
        <v>513</v>
      </c>
      <c r="L479" s="29">
        <v>0.2</v>
      </c>
      <c r="M479" s="30" t="s">
        <v>68</v>
      </c>
      <c r="N479" s="28" t="s">
        <v>1018</v>
      </c>
      <c r="O479" s="28"/>
      <c r="P479" s="31"/>
      <c r="Q479" s="137">
        <v>254389753.77720001</v>
      </c>
      <c r="R479" s="137">
        <v>103749459</v>
      </c>
      <c r="S479" s="35">
        <v>116215288</v>
      </c>
      <c r="T479" s="35"/>
      <c r="U479" s="35">
        <v>2759616</v>
      </c>
      <c r="V479" s="5">
        <v>15411348</v>
      </c>
      <c r="W479" s="5">
        <v>13132218.7772</v>
      </c>
      <c r="X479" s="35"/>
      <c r="Y479" s="35"/>
      <c r="Z479" s="103"/>
      <c r="AA479" s="44">
        <f t="shared" si="90"/>
        <v>121920423</v>
      </c>
      <c r="AB479" s="103">
        <f t="shared" si="91"/>
        <v>0.85096045803581244</v>
      </c>
      <c r="AC479" s="103">
        <f t="shared" si="92"/>
        <v>2.2634567138927988E-2</v>
      </c>
      <c r="AD479" s="103">
        <f t="shared" si="93"/>
        <v>1.4988278569428288E-2</v>
      </c>
      <c r="AE479" s="103">
        <f t="shared" si="94"/>
        <v>3.9867093044457626E-4</v>
      </c>
      <c r="AF479" s="46">
        <f t="shared" si="95"/>
        <v>1.7613366670437596E-2</v>
      </c>
    </row>
    <row r="480" spans="1:32" ht="13.5" customHeight="1" x14ac:dyDescent="0.25">
      <c r="A480" s="26" t="s">
        <v>1099</v>
      </c>
      <c r="B480" s="32" t="s">
        <v>1100</v>
      </c>
      <c r="C480" s="13" t="s">
        <v>1176</v>
      </c>
      <c r="D480" s="25" t="s">
        <v>129</v>
      </c>
      <c r="E480" s="11" t="s">
        <v>130</v>
      </c>
      <c r="F480" s="66" t="s">
        <v>1309</v>
      </c>
      <c r="G480" s="66" t="s">
        <v>827</v>
      </c>
      <c r="H480" s="66" t="s">
        <v>26</v>
      </c>
      <c r="I480" s="26" t="s">
        <v>27</v>
      </c>
      <c r="J480" s="27">
        <v>196047334085.03531</v>
      </c>
      <c r="K480" s="28" t="s">
        <v>1033</v>
      </c>
      <c r="L480" s="29"/>
      <c r="M480" s="30"/>
      <c r="N480" s="28" t="s">
        <v>1018</v>
      </c>
      <c r="O480" s="28"/>
      <c r="P480" s="31"/>
      <c r="Q480" s="137">
        <v>2040463883</v>
      </c>
      <c r="R480" s="137">
        <v>1812942348</v>
      </c>
      <c r="S480" s="35">
        <v>0</v>
      </c>
      <c r="T480" s="35"/>
      <c r="U480" s="35">
        <v>78316024</v>
      </c>
      <c r="V480" s="5">
        <v>50872500</v>
      </c>
      <c r="W480" s="5">
        <v>156804</v>
      </c>
      <c r="X480" s="35"/>
      <c r="Y480" s="35"/>
      <c r="Z480" s="103"/>
      <c r="AA480" s="44">
        <f t="shared" si="90"/>
        <v>1942130872</v>
      </c>
      <c r="AB480" s="103">
        <f t="shared" si="91"/>
        <v>0.93348104092132467</v>
      </c>
      <c r="AC480" s="103">
        <f t="shared" si="92"/>
        <v>4.0324792283102123E-2</v>
      </c>
      <c r="AD480" s="103">
        <f t="shared" si="93"/>
        <v>9.2474725885006853E-3</v>
      </c>
      <c r="AE480" s="103">
        <f t="shared" si="94"/>
        <v>3.9947507761585021E-4</v>
      </c>
      <c r="AF480" s="46">
        <f t="shared" si="95"/>
        <v>9.9064385703791467E-3</v>
      </c>
    </row>
    <row r="481" spans="1:32" ht="13.5" customHeight="1" x14ac:dyDescent="0.25">
      <c r="A481" s="26" t="s">
        <v>1101</v>
      </c>
      <c r="B481" s="32" t="s">
        <v>1102</v>
      </c>
      <c r="C481" s="13" t="s">
        <v>1176</v>
      </c>
      <c r="D481" s="25" t="s">
        <v>129</v>
      </c>
      <c r="E481" s="11" t="s">
        <v>130</v>
      </c>
      <c r="F481" s="66" t="s">
        <v>133</v>
      </c>
      <c r="G481" s="66" t="s">
        <v>50</v>
      </c>
      <c r="H481" s="66" t="s">
        <v>41</v>
      </c>
      <c r="I481" s="26" t="s">
        <v>27</v>
      </c>
      <c r="J481" s="27">
        <v>2530879814.7907896</v>
      </c>
      <c r="K481" s="28" t="s">
        <v>513</v>
      </c>
      <c r="L481" s="29"/>
      <c r="M481" s="30"/>
      <c r="N481" s="28" t="s">
        <v>1018</v>
      </c>
      <c r="O481" s="31">
        <v>1E-4</v>
      </c>
      <c r="P481" s="31"/>
      <c r="Q481" s="137">
        <v>39392342.04478135</v>
      </c>
      <c r="R481" s="137">
        <v>35447952</v>
      </c>
      <c r="S481" s="35">
        <v>0</v>
      </c>
      <c r="T481" s="35"/>
      <c r="U481" s="35">
        <v>1009902</v>
      </c>
      <c r="V481" s="5">
        <v>1545569.9472578855</v>
      </c>
      <c r="W481" s="5">
        <v>231405.09752347018</v>
      </c>
      <c r="X481" s="35"/>
      <c r="Y481" s="35"/>
      <c r="Z481" s="103">
        <v>2.7760000000000003E-3</v>
      </c>
      <c r="AA481" s="44">
        <f t="shared" si="90"/>
        <v>38003423.947257884</v>
      </c>
      <c r="AB481" s="103">
        <f t="shared" si="91"/>
        <v>0.93275679710321802</v>
      </c>
      <c r="AC481" s="103">
        <f t="shared" si="92"/>
        <v>2.6573974003015297E-2</v>
      </c>
      <c r="AD481" s="103">
        <f t="shared" si="93"/>
        <v>1.400617753274477E-2</v>
      </c>
      <c r="AE481" s="103">
        <f t="shared" si="94"/>
        <v>3.9903198646494466E-4</v>
      </c>
      <c r="AF481" s="46">
        <f t="shared" si="95"/>
        <v>1.7791894364149949E-2</v>
      </c>
    </row>
    <row r="482" spans="1:32" ht="13.5" customHeight="1" x14ac:dyDescent="0.25">
      <c r="A482" s="26" t="s">
        <v>1103</v>
      </c>
      <c r="B482" s="32" t="s">
        <v>1104</v>
      </c>
      <c r="C482" s="13" t="s">
        <v>1176</v>
      </c>
      <c r="D482" s="25" t="s">
        <v>129</v>
      </c>
      <c r="E482" s="11" t="s">
        <v>130</v>
      </c>
      <c r="F482" s="66" t="s">
        <v>133</v>
      </c>
      <c r="G482" s="66" t="s">
        <v>50</v>
      </c>
      <c r="H482" s="66" t="s">
        <v>41</v>
      </c>
      <c r="I482" s="26" t="s">
        <v>58</v>
      </c>
      <c r="J482" s="27">
        <v>828687.6293675889</v>
      </c>
      <c r="K482" s="28" t="s">
        <v>513</v>
      </c>
      <c r="L482" s="29"/>
      <c r="M482" s="30"/>
      <c r="N482" s="28" t="s">
        <v>1018</v>
      </c>
      <c r="O482" s="31">
        <v>1E-4</v>
      </c>
      <c r="P482" s="31"/>
      <c r="Q482" s="137">
        <v>12920.2298428209</v>
      </c>
      <c r="R482" s="137">
        <v>11626.255546267123</v>
      </c>
      <c r="S482" s="35">
        <v>0</v>
      </c>
      <c r="T482" s="35"/>
      <c r="U482" s="35">
        <v>331.41277088290144</v>
      </c>
      <c r="V482" s="5">
        <v>506.78429920809555</v>
      </c>
      <c r="W482" s="5">
        <v>75.859536282084278</v>
      </c>
      <c r="X482" s="35"/>
      <c r="Y482" s="35"/>
      <c r="Z482" s="103">
        <v>2.7760000000000003E-3</v>
      </c>
      <c r="AA482" s="44">
        <f t="shared" si="90"/>
        <v>12464.452616358119</v>
      </c>
      <c r="AB482" s="103">
        <f t="shared" si="91"/>
        <v>0.93275299799439548</v>
      </c>
      <c r="AC482" s="103">
        <f t="shared" si="92"/>
        <v>2.6588634181011799E-2</v>
      </c>
      <c r="AD482" s="103">
        <f t="shared" si="93"/>
        <v>1.4029720167464878E-2</v>
      </c>
      <c r="AE482" s="103">
        <f t="shared" si="94"/>
        <v>3.9992484397989429E-4</v>
      </c>
      <c r="AF482" s="46">
        <f t="shared" si="95"/>
        <v>1.7817195469359594E-2</v>
      </c>
    </row>
    <row r="483" spans="1:32" ht="13.5" customHeight="1" x14ac:dyDescent="0.25">
      <c r="A483" s="26" t="s">
        <v>1105</v>
      </c>
      <c r="B483" s="32" t="s">
        <v>1106</v>
      </c>
      <c r="C483" s="13" t="s">
        <v>1176</v>
      </c>
      <c r="D483" s="25" t="s">
        <v>129</v>
      </c>
      <c r="E483" s="11" t="s">
        <v>130</v>
      </c>
      <c r="F483" s="66" t="s">
        <v>133</v>
      </c>
      <c r="G483" s="11" t="s">
        <v>64</v>
      </c>
      <c r="H483" s="66" t="s">
        <v>26</v>
      </c>
      <c r="I483" s="26" t="s">
        <v>27</v>
      </c>
      <c r="J483" s="27">
        <v>499115679.64822137</v>
      </c>
      <c r="K483" s="33" t="s">
        <v>1107</v>
      </c>
      <c r="L483" s="29"/>
      <c r="M483" s="30"/>
      <c r="N483" s="28" t="s">
        <v>1018</v>
      </c>
      <c r="O483" s="31"/>
      <c r="P483" s="31"/>
      <c r="Q483" s="137">
        <v>1580185.2837</v>
      </c>
      <c r="R483" s="137">
        <v>995049</v>
      </c>
      <c r="S483" s="35">
        <v>0</v>
      </c>
      <c r="T483" s="35"/>
      <c r="U483" s="35">
        <v>198628</v>
      </c>
      <c r="V483" s="5">
        <v>231788</v>
      </c>
      <c r="W483" s="5">
        <v>136470.28370000003</v>
      </c>
      <c r="X483" s="35"/>
      <c r="Y483" s="35"/>
      <c r="Z483" s="103">
        <v>1.2948565141856484E-2</v>
      </c>
      <c r="AA483" s="44">
        <f t="shared" si="90"/>
        <v>1425465</v>
      </c>
      <c r="AB483" s="103">
        <f t="shared" si="91"/>
        <v>0.69805221454051836</v>
      </c>
      <c r="AC483" s="103">
        <f t="shared" si="92"/>
        <v>0.13934260048475411</v>
      </c>
      <c r="AD483" s="103">
        <f t="shared" si="93"/>
        <v>1.9936240045620572E-3</v>
      </c>
      <c r="AE483" s="103">
        <f t="shared" si="94"/>
        <v>3.9795984798552867E-4</v>
      </c>
      <c r="AF483" s="46">
        <f t="shared" si="95"/>
        <v>1.5804546346463548E-2</v>
      </c>
    </row>
    <row r="484" spans="1:32" ht="13.5" customHeight="1" x14ac:dyDescent="0.25">
      <c r="A484" s="26" t="s">
        <v>1108</v>
      </c>
      <c r="B484" s="32" t="s">
        <v>1109</v>
      </c>
      <c r="C484" s="13" t="s">
        <v>1176</v>
      </c>
      <c r="D484" s="25" t="s">
        <v>129</v>
      </c>
      <c r="E484" s="11" t="s">
        <v>130</v>
      </c>
      <c r="F484" s="66" t="s">
        <v>133</v>
      </c>
      <c r="G484" s="50" t="s">
        <v>266</v>
      </c>
      <c r="H484" s="66" t="s">
        <v>41</v>
      </c>
      <c r="I484" s="26" t="s">
        <v>58</v>
      </c>
      <c r="J484" s="27">
        <v>2513852.2015810278</v>
      </c>
      <c r="K484" s="28" t="s">
        <v>1110</v>
      </c>
      <c r="L484" s="29"/>
      <c r="M484" s="30"/>
      <c r="N484" s="28" t="s">
        <v>1018</v>
      </c>
      <c r="O484" s="28"/>
      <c r="P484" s="31"/>
      <c r="Q484" s="137">
        <v>10486.087611086105</v>
      </c>
      <c r="R484" s="137">
        <v>6309.7</v>
      </c>
      <c r="S484" s="35">
        <v>0</v>
      </c>
      <c r="T484" s="35"/>
      <c r="U484" s="35">
        <v>1002.73</v>
      </c>
      <c r="V484" s="5">
        <v>2905</v>
      </c>
      <c r="W484" s="5">
        <v>139.55761108610378</v>
      </c>
      <c r="X484" s="35"/>
      <c r="Y484" s="35"/>
      <c r="Z484" s="103">
        <v>2.9808702911535631E-3</v>
      </c>
      <c r="AA484" s="44">
        <f t="shared" si="90"/>
        <v>10217.43</v>
      </c>
      <c r="AB484" s="103">
        <f t="shared" si="91"/>
        <v>0.61754276760398652</v>
      </c>
      <c r="AC484" s="103">
        <f t="shared" si="92"/>
        <v>9.8139160238925049E-2</v>
      </c>
      <c r="AD484" s="103">
        <f t="shared" si="93"/>
        <v>2.5099725417555029E-3</v>
      </c>
      <c r="AE484" s="103">
        <f t="shared" si="94"/>
        <v>3.9888184331972928E-4</v>
      </c>
      <c r="AF484" s="46">
        <f t="shared" si="95"/>
        <v>7.0453216513305817E-3</v>
      </c>
    </row>
    <row r="485" spans="1:32" ht="13.5" customHeight="1" x14ac:dyDescent="0.25">
      <c r="A485" s="26" t="s">
        <v>1111</v>
      </c>
      <c r="B485" s="32" t="s">
        <v>1112</v>
      </c>
      <c r="C485" s="13" t="s">
        <v>1176</v>
      </c>
      <c r="D485" s="25" t="s">
        <v>129</v>
      </c>
      <c r="E485" s="11" t="s">
        <v>130</v>
      </c>
      <c r="F485" s="66" t="s">
        <v>133</v>
      </c>
      <c r="G485" s="50" t="s">
        <v>266</v>
      </c>
      <c r="H485" s="66" t="s">
        <v>41</v>
      </c>
      <c r="I485" s="26" t="s">
        <v>27</v>
      </c>
      <c r="J485" s="27">
        <v>3598226406.9051385</v>
      </c>
      <c r="K485" s="28" t="s">
        <v>1110</v>
      </c>
      <c r="L485" s="29"/>
      <c r="M485" s="30"/>
      <c r="N485" s="28" t="s">
        <v>1018</v>
      </c>
      <c r="O485" s="28"/>
      <c r="P485" s="31"/>
      <c r="Q485" s="137">
        <v>17772966</v>
      </c>
      <c r="R485" s="137">
        <v>14576948</v>
      </c>
      <c r="S485" s="35">
        <v>0</v>
      </c>
      <c r="T485" s="35"/>
      <c r="U485" s="35">
        <v>1435233</v>
      </c>
      <c r="V485" s="5">
        <v>1608827</v>
      </c>
      <c r="W485" s="5">
        <v>51098</v>
      </c>
      <c r="X485" s="35"/>
      <c r="Y485" s="35"/>
      <c r="Z485" s="103">
        <v>1.7112936418878285E-3</v>
      </c>
      <c r="AA485" s="44">
        <f t="shared" si="90"/>
        <v>17621008</v>
      </c>
      <c r="AB485" s="103">
        <f t="shared" si="91"/>
        <v>0.82724824822734322</v>
      </c>
      <c r="AC485" s="103">
        <f t="shared" si="92"/>
        <v>8.1450107735039898E-2</v>
      </c>
      <c r="AD485" s="103">
        <f t="shared" si="93"/>
        <v>4.0511480800725216E-3</v>
      </c>
      <c r="AE485" s="103">
        <f t="shared" si="94"/>
        <v>3.9887234367624316E-4</v>
      </c>
      <c r="AF485" s="46">
        <f t="shared" si="95"/>
        <v>6.6084307331460632E-3</v>
      </c>
    </row>
    <row r="486" spans="1:32" ht="13.5" customHeight="1" x14ac:dyDescent="0.25">
      <c r="A486" s="26" t="s">
        <v>1113</v>
      </c>
      <c r="B486" s="32" t="s">
        <v>1114</v>
      </c>
      <c r="C486" s="13" t="s">
        <v>1176</v>
      </c>
      <c r="D486" s="25" t="s">
        <v>129</v>
      </c>
      <c r="E486" s="11" t="s">
        <v>130</v>
      </c>
      <c r="F486" s="66" t="s">
        <v>133</v>
      </c>
      <c r="G486" s="11" t="s">
        <v>64</v>
      </c>
      <c r="H486" s="66" t="s">
        <v>26</v>
      </c>
      <c r="I486" s="26" t="s">
        <v>27</v>
      </c>
      <c r="J486" s="27">
        <v>8216788311.616601</v>
      </c>
      <c r="K486" s="28" t="s">
        <v>1107</v>
      </c>
      <c r="L486" s="29"/>
      <c r="M486" s="30"/>
      <c r="N486" s="28" t="s">
        <v>1018</v>
      </c>
      <c r="O486" s="28"/>
      <c r="P486" s="31"/>
      <c r="Q486" s="137">
        <v>24995460</v>
      </c>
      <c r="R486" s="137">
        <v>18511039</v>
      </c>
      <c r="S486" s="35">
        <v>0</v>
      </c>
      <c r="T486" s="35"/>
      <c r="U486" s="35">
        <v>3277425</v>
      </c>
      <c r="V486" s="5">
        <v>3004820</v>
      </c>
      <c r="W486" s="5">
        <v>51423</v>
      </c>
      <c r="X486" s="35"/>
      <c r="Y486" s="35"/>
      <c r="Z486" s="103">
        <v>6.2488881144289266E-3</v>
      </c>
      <c r="AA486" s="44">
        <f t="shared" si="90"/>
        <v>24793284</v>
      </c>
      <c r="AB486" s="103">
        <f t="shared" si="91"/>
        <v>0.74661505107592852</v>
      </c>
      <c r="AC486" s="103">
        <f t="shared" si="92"/>
        <v>0.13219003178441388</v>
      </c>
      <c r="AD486" s="103">
        <f t="shared" si="93"/>
        <v>2.2528314346165835E-3</v>
      </c>
      <c r="AE486" s="103">
        <f t="shared" si="94"/>
        <v>3.9886934842491852E-4</v>
      </c>
      <c r="AF486" s="46">
        <f t="shared" si="95"/>
        <v>9.2662816579559201E-3</v>
      </c>
    </row>
    <row r="487" spans="1:32" ht="13.5" customHeight="1" x14ac:dyDescent="0.25">
      <c r="A487" s="26" t="s">
        <v>1115</v>
      </c>
      <c r="B487" s="32" t="s">
        <v>1116</v>
      </c>
      <c r="C487" s="13" t="s">
        <v>1176</v>
      </c>
      <c r="D487" s="25" t="s">
        <v>129</v>
      </c>
      <c r="E487" s="11" t="s">
        <v>130</v>
      </c>
      <c r="F487" s="66" t="s">
        <v>133</v>
      </c>
      <c r="G487" s="11" t="s">
        <v>40</v>
      </c>
      <c r="H487" s="66" t="s">
        <v>41</v>
      </c>
      <c r="I487" s="26" t="s">
        <v>27</v>
      </c>
      <c r="J487" s="27">
        <v>1208495464.0869565</v>
      </c>
      <c r="K487" s="28" t="s">
        <v>1117</v>
      </c>
      <c r="L487" s="29"/>
      <c r="M487" s="30"/>
      <c r="N487" s="28" t="s">
        <v>1018</v>
      </c>
      <c r="O487" s="28"/>
      <c r="P487" s="31"/>
      <c r="Q487" s="137">
        <v>8842343</v>
      </c>
      <c r="R487" s="137">
        <v>7657602</v>
      </c>
      <c r="S487" s="35">
        <v>0</v>
      </c>
      <c r="T487" s="35"/>
      <c r="U487" s="35">
        <v>482149</v>
      </c>
      <c r="V487" s="5">
        <v>632849</v>
      </c>
      <c r="W487" s="5">
        <v>48686</v>
      </c>
      <c r="X487" s="35"/>
      <c r="Y487" s="35"/>
      <c r="Z487" s="103">
        <v>4.2110585054258064E-3</v>
      </c>
      <c r="AA487" s="44">
        <f t="shared" si="90"/>
        <v>8772600</v>
      </c>
      <c r="AB487" s="103">
        <f t="shared" si="91"/>
        <v>0.87289993844470282</v>
      </c>
      <c r="AC487" s="103">
        <f t="shared" si="92"/>
        <v>5.4960786995873513E-2</v>
      </c>
      <c r="AD487" s="103">
        <f t="shared" si="93"/>
        <v>6.3364755827076914E-3</v>
      </c>
      <c r="AE487" s="103">
        <f t="shared" si="94"/>
        <v>3.9896632989373576E-4</v>
      </c>
      <c r="AF487" s="46">
        <f t="shared" si="95"/>
        <v>1.1470167257338154E-2</v>
      </c>
    </row>
    <row r="488" spans="1:32" ht="13.5" customHeight="1" x14ac:dyDescent="0.25">
      <c r="A488" s="26" t="s">
        <v>1118</v>
      </c>
      <c r="B488" s="32" t="s">
        <v>1119</v>
      </c>
      <c r="C488" s="13" t="s">
        <v>1176</v>
      </c>
      <c r="D488" s="25" t="s">
        <v>129</v>
      </c>
      <c r="E488" s="11" t="s">
        <v>130</v>
      </c>
      <c r="F488" s="66" t="s">
        <v>1309</v>
      </c>
      <c r="G488" s="50" t="s">
        <v>138</v>
      </c>
      <c r="H488" s="66" t="s">
        <v>26</v>
      </c>
      <c r="I488" s="26" t="s">
        <v>27</v>
      </c>
      <c r="J488" s="27">
        <v>39605963021.95652</v>
      </c>
      <c r="K488" s="33" t="s">
        <v>1033</v>
      </c>
      <c r="L488" s="29"/>
      <c r="M488" s="30"/>
      <c r="N488" s="28" t="s">
        <v>1018</v>
      </c>
      <c r="O488" s="28"/>
      <c r="P488" s="31"/>
      <c r="Q488" s="137">
        <v>325218035.07550001</v>
      </c>
      <c r="R488" s="137">
        <v>278044791</v>
      </c>
      <c r="S488" s="35">
        <v>0</v>
      </c>
      <c r="T488" s="35"/>
      <c r="U488" s="35">
        <v>15832105</v>
      </c>
      <c r="V488" s="5">
        <v>11145066</v>
      </c>
      <c r="W488" s="5">
        <v>349119.07549999998</v>
      </c>
      <c r="X488" s="35"/>
      <c r="Y488" s="35"/>
      <c r="Z488" s="103"/>
      <c r="AA488" s="44">
        <f t="shared" si="90"/>
        <v>305021962</v>
      </c>
      <c r="AB488" s="103">
        <f t="shared" si="91"/>
        <v>0.91155662751916855</v>
      </c>
      <c r="AC488" s="103">
        <f t="shared" si="92"/>
        <v>5.1904803497395374E-2</v>
      </c>
      <c r="AD488" s="103">
        <f t="shared" si="93"/>
        <v>7.0202759833376399E-3</v>
      </c>
      <c r="AE488" s="103">
        <f t="shared" si="94"/>
        <v>3.9974043785333767E-4</v>
      </c>
      <c r="AF488" s="46">
        <f t="shared" si="95"/>
        <v>7.7014151083993013E-3</v>
      </c>
    </row>
    <row r="489" spans="1:32" ht="13.5" customHeight="1" x14ac:dyDescent="0.25">
      <c r="A489" s="26" t="s">
        <v>1120</v>
      </c>
      <c r="B489" s="32" t="s">
        <v>1121</v>
      </c>
      <c r="C489" s="13" t="s">
        <v>1176</v>
      </c>
      <c r="D489" s="25" t="s">
        <v>129</v>
      </c>
      <c r="E489" s="11" t="s">
        <v>130</v>
      </c>
      <c r="F489" s="66" t="s">
        <v>133</v>
      </c>
      <c r="G489" s="11" t="s">
        <v>77</v>
      </c>
      <c r="H489" s="66" t="s">
        <v>41</v>
      </c>
      <c r="I489" s="26" t="s">
        <v>27</v>
      </c>
      <c r="J489" s="27">
        <v>15521586663.790514</v>
      </c>
      <c r="K489" s="28" t="s">
        <v>1117</v>
      </c>
      <c r="L489" s="29"/>
      <c r="M489" s="30"/>
      <c r="N489" s="28" t="s">
        <v>1018</v>
      </c>
      <c r="O489" s="31">
        <v>1E-4</v>
      </c>
      <c r="P489" s="31"/>
      <c r="Q489" s="137">
        <v>13024762</v>
      </c>
      <c r="R489" s="137">
        <v>0</v>
      </c>
      <c r="S489" s="35">
        <v>0</v>
      </c>
      <c r="T489" s="35"/>
      <c r="U489" s="35">
        <v>6181732</v>
      </c>
      <c r="V489" s="5">
        <v>6422053</v>
      </c>
      <c r="W489" s="5">
        <v>48861</v>
      </c>
      <c r="X489" s="35"/>
      <c r="Y489" s="35"/>
      <c r="Z489" s="103">
        <v>1.5888837074801286E-2</v>
      </c>
      <c r="AA489" s="44">
        <f t="shared" si="90"/>
        <v>12603785</v>
      </c>
      <c r="AB489" s="103">
        <f t="shared" si="91"/>
        <v>0</v>
      </c>
      <c r="AC489" s="103">
        <f t="shared" si="92"/>
        <v>0.49046631626927945</v>
      </c>
      <c r="AD489" s="103">
        <f t="shared" si="93"/>
        <v>0</v>
      </c>
      <c r="AE489" s="103">
        <f t="shared" si="94"/>
        <v>3.9826675802552032E-4</v>
      </c>
      <c r="AF489" s="46">
        <f t="shared" si="95"/>
        <v>1.6700853608484837E-2</v>
      </c>
    </row>
    <row r="490" spans="1:32" ht="13.5" customHeight="1" x14ac:dyDescent="0.25">
      <c r="A490" s="26" t="s">
        <v>1122</v>
      </c>
      <c r="B490" s="32" t="s">
        <v>1123</v>
      </c>
      <c r="C490" s="13" t="s">
        <v>1176</v>
      </c>
      <c r="D490" s="25" t="s">
        <v>129</v>
      </c>
      <c r="E490" s="11" t="s">
        <v>130</v>
      </c>
      <c r="F490" s="66" t="s">
        <v>133</v>
      </c>
      <c r="G490" s="11" t="s">
        <v>64</v>
      </c>
      <c r="H490" s="66" t="s">
        <v>26</v>
      </c>
      <c r="I490" s="26" t="s">
        <v>27</v>
      </c>
      <c r="J490" s="27">
        <v>1012579354.7272727</v>
      </c>
      <c r="K490" s="33" t="s">
        <v>1107</v>
      </c>
      <c r="L490" s="29"/>
      <c r="M490" s="30"/>
      <c r="N490" s="28" t="s">
        <v>1018</v>
      </c>
      <c r="O490" s="31"/>
      <c r="P490" s="31"/>
      <c r="Q490" s="137">
        <v>3494288.2837</v>
      </c>
      <c r="R490" s="137">
        <v>2274192</v>
      </c>
      <c r="S490" s="35">
        <v>0</v>
      </c>
      <c r="T490" s="35"/>
      <c r="U490" s="35">
        <v>403411</v>
      </c>
      <c r="V490" s="5">
        <v>546626</v>
      </c>
      <c r="W490" s="5">
        <v>184561.2837</v>
      </c>
      <c r="X490" s="35"/>
      <c r="Y490" s="35"/>
      <c r="Z490" s="103">
        <v>1.3151089678044606E-2</v>
      </c>
      <c r="AA490" s="44">
        <f t="shared" si="90"/>
        <v>3224229</v>
      </c>
      <c r="AB490" s="103">
        <f t="shared" si="91"/>
        <v>0.70534444048484146</v>
      </c>
      <c r="AC490" s="103">
        <f t="shared" si="92"/>
        <v>0.12511859424377114</v>
      </c>
      <c r="AD490" s="103">
        <f t="shared" si="93"/>
        <v>2.2459395299566707E-3</v>
      </c>
      <c r="AE490" s="103">
        <f t="shared" si="94"/>
        <v>3.9839939271589671E-4</v>
      </c>
      <c r="AF490" s="46">
        <f t="shared" si="95"/>
        <v>1.6335263821974699E-2</v>
      </c>
    </row>
    <row r="491" spans="1:32" ht="13.5" customHeight="1" x14ac:dyDescent="0.25">
      <c r="A491" s="26" t="s">
        <v>1124</v>
      </c>
      <c r="B491" s="32" t="s">
        <v>1125</v>
      </c>
      <c r="C491" s="13" t="s">
        <v>1176</v>
      </c>
      <c r="D491" s="25" t="s">
        <v>129</v>
      </c>
      <c r="E491" s="11" t="s">
        <v>130</v>
      </c>
      <c r="F491" s="66" t="s">
        <v>1309</v>
      </c>
      <c r="G491" s="66" t="s">
        <v>50</v>
      </c>
      <c r="H491" s="66" t="s">
        <v>41</v>
      </c>
      <c r="I491" s="26" t="s">
        <v>27</v>
      </c>
      <c r="J491" s="27">
        <v>6127001562.189723</v>
      </c>
      <c r="K491" s="28" t="s">
        <v>513</v>
      </c>
      <c r="L491" s="29"/>
      <c r="M491" s="30"/>
      <c r="N491" s="28" t="s">
        <v>1018</v>
      </c>
      <c r="O491" s="28"/>
      <c r="P491" s="31"/>
      <c r="Q491" s="137">
        <v>131036447.78107959</v>
      </c>
      <c r="R491" s="137">
        <v>122588216</v>
      </c>
      <c r="S491" s="35">
        <v>0</v>
      </c>
      <c r="T491" s="35"/>
      <c r="U491" s="35">
        <v>2444648</v>
      </c>
      <c r="V491" s="5">
        <v>2405745.7896492677</v>
      </c>
      <c r="W491" s="5">
        <v>625559.99143033638</v>
      </c>
      <c r="X491" s="35"/>
      <c r="Y491" s="35"/>
      <c r="Z491" s="103"/>
      <c r="AA491" s="44">
        <f t="shared" si="90"/>
        <v>127438609.78964926</v>
      </c>
      <c r="AB491" s="103">
        <f t="shared" si="91"/>
        <v>0.96193936988440676</v>
      </c>
      <c r="AC491" s="103">
        <f t="shared" si="92"/>
        <v>1.9182946236114367E-2</v>
      </c>
      <c r="AD491" s="103">
        <f t="shared" si="93"/>
        <v>2.0007864329022355E-2</v>
      </c>
      <c r="AE491" s="103">
        <f t="shared" si="94"/>
        <v>3.9899581796847293E-4</v>
      </c>
      <c r="AF491" s="46">
        <f t="shared" si="95"/>
        <v>2.079950665853986E-2</v>
      </c>
    </row>
    <row r="492" spans="1:32" ht="13.5" customHeight="1" x14ac:dyDescent="0.25">
      <c r="A492" s="26" t="s">
        <v>1126</v>
      </c>
      <c r="B492" s="32" t="s">
        <v>1127</v>
      </c>
      <c r="C492" s="13" t="s">
        <v>1176</v>
      </c>
      <c r="D492" s="25" t="s">
        <v>129</v>
      </c>
      <c r="E492" s="11" t="s">
        <v>130</v>
      </c>
      <c r="F492" s="66" t="s">
        <v>1309</v>
      </c>
      <c r="G492" s="66" t="s">
        <v>50</v>
      </c>
      <c r="H492" s="66" t="s">
        <v>41</v>
      </c>
      <c r="I492" s="26" t="s">
        <v>27</v>
      </c>
      <c r="J492" s="27">
        <v>17680830078.50988</v>
      </c>
      <c r="K492" s="28" t="s">
        <v>1030</v>
      </c>
      <c r="L492" s="29"/>
      <c r="M492" s="30"/>
      <c r="N492" s="28" t="s">
        <v>1018</v>
      </c>
      <c r="O492" s="28"/>
      <c r="P492" s="31"/>
      <c r="Q492" s="137">
        <v>165689139.14202037</v>
      </c>
      <c r="R492" s="137">
        <v>141324101</v>
      </c>
      <c r="S492" s="35">
        <v>0</v>
      </c>
      <c r="T492" s="35"/>
      <c r="U492" s="35">
        <v>7048784</v>
      </c>
      <c r="V492" s="5">
        <v>6939965.2103507323</v>
      </c>
      <c r="W492" s="5">
        <v>1805192.9316696634</v>
      </c>
      <c r="X492" s="35"/>
      <c r="Y492" s="35"/>
      <c r="Z492" s="103"/>
      <c r="AA492" s="44">
        <f t="shared" si="90"/>
        <v>155312850.21035072</v>
      </c>
      <c r="AB492" s="103">
        <f t="shared" si="91"/>
        <v>0.90993179771406674</v>
      </c>
      <c r="AC492" s="103">
        <f t="shared" si="92"/>
        <v>4.5384422412268872E-2</v>
      </c>
      <c r="AD492" s="103">
        <f t="shared" si="93"/>
        <v>7.993069350956096E-3</v>
      </c>
      <c r="AE492" s="103">
        <f t="shared" si="94"/>
        <v>3.9866816030133262E-4</v>
      </c>
      <c r="AF492" s="46">
        <f t="shared" si="95"/>
        <v>8.7842510516022276E-3</v>
      </c>
    </row>
    <row r="493" spans="1:32" ht="13.5" customHeight="1" x14ac:dyDescent="0.25">
      <c r="A493" s="26" t="s">
        <v>1128</v>
      </c>
      <c r="B493" s="32" t="s">
        <v>1129</v>
      </c>
      <c r="C493" s="13" t="s">
        <v>1176</v>
      </c>
      <c r="D493" s="25" t="s">
        <v>948</v>
      </c>
      <c r="E493" s="11" t="s">
        <v>949</v>
      </c>
      <c r="F493" s="66" t="s">
        <v>1309</v>
      </c>
      <c r="G493" s="11" t="s">
        <v>205</v>
      </c>
      <c r="H493" s="66" t="s">
        <v>41</v>
      </c>
      <c r="I493" s="26" t="s">
        <v>27</v>
      </c>
      <c r="J493" s="27">
        <v>3699438025.6205535</v>
      </c>
      <c r="K493" s="33" t="s">
        <v>513</v>
      </c>
      <c r="L493" s="29"/>
      <c r="M493" s="30"/>
      <c r="N493" s="28" t="s">
        <v>1018</v>
      </c>
      <c r="O493" s="28"/>
      <c r="P493" s="31"/>
      <c r="Q493" s="137">
        <v>59309183.283699997</v>
      </c>
      <c r="R493" s="137">
        <v>54218365</v>
      </c>
      <c r="S493" s="35">
        <v>0</v>
      </c>
      <c r="T493" s="35"/>
      <c r="U493" s="35">
        <v>1475636</v>
      </c>
      <c r="V493" s="5">
        <v>1632827</v>
      </c>
      <c r="W493" s="5">
        <v>132718.28370000003</v>
      </c>
      <c r="X493" s="35"/>
      <c r="Y493" s="35"/>
      <c r="Z493" s="103"/>
      <c r="AA493" s="44">
        <f t="shared" si="90"/>
        <v>57326828</v>
      </c>
      <c r="AB493" s="103">
        <f t="shared" si="91"/>
        <v>0.94577646961384287</v>
      </c>
      <c r="AC493" s="103">
        <f t="shared" si="92"/>
        <v>2.574075788738913E-2</v>
      </c>
      <c r="AD493" s="103">
        <f t="shared" si="93"/>
        <v>1.4655838163664133E-2</v>
      </c>
      <c r="AE493" s="103">
        <f t="shared" si="94"/>
        <v>3.9888112458715208E-4</v>
      </c>
      <c r="AF493" s="46">
        <f t="shared" si="95"/>
        <v>1.5496090920561872E-2</v>
      </c>
    </row>
    <row r="494" spans="1:32" ht="13.5" customHeight="1" x14ac:dyDescent="0.25">
      <c r="A494" s="26" t="s">
        <v>1130</v>
      </c>
      <c r="B494" s="32" t="s">
        <v>1131</v>
      </c>
      <c r="C494" s="13" t="s">
        <v>1176</v>
      </c>
      <c r="D494" s="25" t="s">
        <v>948</v>
      </c>
      <c r="E494" s="11" t="s">
        <v>949</v>
      </c>
      <c r="F494" s="66" t="s">
        <v>1309</v>
      </c>
      <c r="G494" s="11" t="s">
        <v>205</v>
      </c>
      <c r="H494" s="66" t="s">
        <v>41</v>
      </c>
      <c r="I494" s="26" t="s">
        <v>27</v>
      </c>
      <c r="J494" s="27">
        <v>6768128557.624506</v>
      </c>
      <c r="K494" s="33" t="s">
        <v>513</v>
      </c>
      <c r="L494" s="29"/>
      <c r="M494" s="30"/>
      <c r="N494" s="28" t="s">
        <v>1018</v>
      </c>
      <c r="O494" s="28"/>
      <c r="P494" s="31"/>
      <c r="Q494" s="137">
        <v>107517349.2837</v>
      </c>
      <c r="R494" s="137">
        <v>98657029</v>
      </c>
      <c r="S494" s="35">
        <v>0</v>
      </c>
      <c r="T494" s="35"/>
      <c r="U494" s="35">
        <v>2699716</v>
      </c>
      <c r="V494" s="5">
        <v>2643820</v>
      </c>
      <c r="W494" s="5">
        <v>132785.2837</v>
      </c>
      <c r="X494" s="35"/>
      <c r="Y494" s="35"/>
      <c r="Z494" s="103"/>
      <c r="AA494" s="44">
        <f t="shared" si="90"/>
        <v>104000565</v>
      </c>
      <c r="AB494" s="103">
        <f t="shared" si="91"/>
        <v>0.94862012528489625</v>
      </c>
      <c r="AC494" s="103">
        <f t="shared" si="92"/>
        <v>2.5958666666858973E-2</v>
      </c>
      <c r="AD494" s="103">
        <f t="shared" si="93"/>
        <v>1.4576707306905363E-2</v>
      </c>
      <c r="AE494" s="103">
        <f t="shared" si="94"/>
        <v>3.9888663121782556E-4</v>
      </c>
      <c r="AF494" s="46">
        <f t="shared" si="95"/>
        <v>1.5366221860966301E-2</v>
      </c>
    </row>
    <row r="495" spans="1:32" ht="13.5" customHeight="1" x14ac:dyDescent="0.25">
      <c r="A495" s="26" t="s">
        <v>1132</v>
      </c>
      <c r="B495" s="32" t="s">
        <v>1133</v>
      </c>
      <c r="C495" s="13" t="s">
        <v>1176</v>
      </c>
      <c r="D495" s="25" t="s">
        <v>948</v>
      </c>
      <c r="E495" s="11" t="s">
        <v>949</v>
      </c>
      <c r="F495" s="66" t="s">
        <v>1309</v>
      </c>
      <c r="G495" s="11" t="s">
        <v>205</v>
      </c>
      <c r="H495" s="66" t="s">
        <v>41</v>
      </c>
      <c r="I495" s="26" t="s">
        <v>27</v>
      </c>
      <c r="J495" s="27">
        <v>3312020407.9051385</v>
      </c>
      <c r="K495" s="33" t="s">
        <v>513</v>
      </c>
      <c r="L495" s="29"/>
      <c r="M495" s="30"/>
      <c r="N495" s="28" t="s">
        <v>1018</v>
      </c>
      <c r="O495" s="28"/>
      <c r="P495" s="31"/>
      <c r="Q495" s="137">
        <v>69635074.075499997</v>
      </c>
      <c r="R495" s="137">
        <v>65033152</v>
      </c>
      <c r="S495" s="35">
        <v>0</v>
      </c>
      <c r="T495" s="35"/>
      <c r="U495" s="35">
        <v>1320963</v>
      </c>
      <c r="V495" s="5">
        <v>1535827</v>
      </c>
      <c r="W495" s="5">
        <v>89447.075500000006</v>
      </c>
      <c r="X495" s="35"/>
      <c r="Y495" s="35"/>
      <c r="Z495" s="103"/>
      <c r="AA495" s="44">
        <f t="shared" si="90"/>
        <v>67889942</v>
      </c>
      <c r="AB495" s="103">
        <f t="shared" si="91"/>
        <v>0.95792027632016541</v>
      </c>
      <c r="AC495" s="103">
        <f t="shared" si="92"/>
        <v>1.9457418302110202E-2</v>
      </c>
      <c r="AD495" s="103">
        <f t="shared" si="93"/>
        <v>1.9635492536452588E-2</v>
      </c>
      <c r="AE495" s="103">
        <f t="shared" si="94"/>
        <v>3.9883902793808946E-4</v>
      </c>
      <c r="AF495" s="46">
        <f t="shared" si="95"/>
        <v>2.049804458872298E-2</v>
      </c>
    </row>
    <row r="496" spans="1:32" ht="13.5" customHeight="1" x14ac:dyDescent="0.25">
      <c r="A496" s="26" t="s">
        <v>1134</v>
      </c>
      <c r="B496" s="32" t="s">
        <v>1135</v>
      </c>
      <c r="C496" s="13" t="s">
        <v>1176</v>
      </c>
      <c r="D496" s="25" t="s">
        <v>129</v>
      </c>
      <c r="E496" s="11" t="s">
        <v>130</v>
      </c>
      <c r="F496" s="47" t="s">
        <v>131</v>
      </c>
      <c r="G496" s="11" t="s">
        <v>77</v>
      </c>
      <c r="H496" s="66" t="s">
        <v>41</v>
      </c>
      <c r="I496" s="26" t="s">
        <v>27</v>
      </c>
      <c r="J496" s="27">
        <v>107059561828.21739</v>
      </c>
      <c r="K496" s="28" t="s">
        <v>513</v>
      </c>
      <c r="L496" s="29">
        <v>0.2</v>
      </c>
      <c r="M496" s="30" t="s">
        <v>68</v>
      </c>
      <c r="N496" s="28" t="s">
        <v>1018</v>
      </c>
      <c r="O496" s="31">
        <v>1E-4</v>
      </c>
      <c r="P496" s="31"/>
      <c r="Q496" s="137">
        <v>4472330836.3942003</v>
      </c>
      <c r="R496" s="137">
        <v>2139438078</v>
      </c>
      <c r="S496" s="35">
        <v>2182145557</v>
      </c>
      <c r="T496" s="35"/>
      <c r="U496" s="35">
        <v>42678876</v>
      </c>
      <c r="V496" s="5">
        <v>41040983</v>
      </c>
      <c r="W496" s="5">
        <v>13547013.394200001</v>
      </c>
      <c r="X496" s="35"/>
      <c r="Y496" s="35"/>
      <c r="Z496" s="103"/>
      <c r="AA496" s="44">
        <f t="shared" si="90"/>
        <v>2223157937</v>
      </c>
      <c r="AB496" s="103">
        <f t="shared" si="91"/>
        <v>0.96234192019979725</v>
      </c>
      <c r="AC496" s="103">
        <f t="shared" si="92"/>
        <v>1.9197410714594677E-2</v>
      </c>
      <c r="AD496" s="103">
        <f t="shared" si="93"/>
        <v>1.9983624456009257E-2</v>
      </c>
      <c r="AE496" s="103">
        <f t="shared" si="94"/>
        <v>3.9864609261600065E-4</v>
      </c>
      <c r="AF496" s="46">
        <f t="shared" si="95"/>
        <v>2.0765617746196011E-2</v>
      </c>
    </row>
    <row r="497" spans="1:32" ht="13.5" customHeight="1" x14ac:dyDescent="0.25">
      <c r="A497" s="26" t="s">
        <v>1136</v>
      </c>
      <c r="B497" s="32" t="s">
        <v>1137</v>
      </c>
      <c r="C497" s="13" t="s">
        <v>1176</v>
      </c>
      <c r="D497" s="25" t="s">
        <v>129</v>
      </c>
      <c r="E497" s="11" t="s">
        <v>130</v>
      </c>
      <c r="F497" s="66" t="s">
        <v>133</v>
      </c>
      <c r="G497" s="11" t="s">
        <v>77</v>
      </c>
      <c r="H497" s="66" t="s">
        <v>41</v>
      </c>
      <c r="I497" s="26" t="s">
        <v>58</v>
      </c>
      <c r="J497" s="27">
        <v>16085372.466403162</v>
      </c>
      <c r="K497" s="28" t="s">
        <v>1017</v>
      </c>
      <c r="L497" s="29"/>
      <c r="M497" s="30"/>
      <c r="N497" s="28" t="s">
        <v>1018</v>
      </c>
      <c r="O497" s="28"/>
      <c r="P497" s="31"/>
      <c r="Q497" s="137">
        <v>13156.732005658801</v>
      </c>
      <c r="R497" s="137">
        <v>0</v>
      </c>
      <c r="S497" s="35">
        <v>0</v>
      </c>
      <c r="T497" s="35"/>
      <c r="U497" s="35">
        <v>6400.36</v>
      </c>
      <c r="V497" s="5">
        <v>6301.4949199408402</v>
      </c>
      <c r="W497" s="5">
        <v>279.22708571796028</v>
      </c>
      <c r="X497" s="35"/>
      <c r="Y497" s="35"/>
      <c r="Z497" s="103">
        <v>2.102308243222217E-2</v>
      </c>
      <c r="AA497" s="44">
        <f t="shared" si="90"/>
        <v>12701.854919940841</v>
      </c>
      <c r="AB497" s="103">
        <f t="shared" si="91"/>
        <v>0</v>
      </c>
      <c r="AC497" s="103">
        <f t="shared" si="92"/>
        <v>0.503891757569359</v>
      </c>
      <c r="AD497" s="103">
        <f t="shared" si="93"/>
        <v>0</v>
      </c>
      <c r="AE497" s="103">
        <f t="shared" si="94"/>
        <v>3.9789939669523732E-4</v>
      </c>
      <c r="AF497" s="46">
        <f t="shared" si="95"/>
        <v>2.1812734953260814E-2</v>
      </c>
    </row>
    <row r="498" spans="1:32" ht="13.5" customHeight="1" x14ac:dyDescent="0.25">
      <c r="A498" s="26" t="s">
        <v>1138</v>
      </c>
      <c r="B498" s="32" t="s">
        <v>1139</v>
      </c>
      <c r="C498" s="13" t="s">
        <v>1176</v>
      </c>
      <c r="D498" s="25" t="s">
        <v>129</v>
      </c>
      <c r="E498" s="11" t="s">
        <v>130</v>
      </c>
      <c r="F498" s="66" t="s">
        <v>1309</v>
      </c>
      <c r="G498" s="66" t="s">
        <v>827</v>
      </c>
      <c r="H498" s="66" t="s">
        <v>26</v>
      </c>
      <c r="I498" s="26" t="s">
        <v>27</v>
      </c>
      <c r="J498" s="27">
        <v>7809390963.011858</v>
      </c>
      <c r="K498" s="33" t="s">
        <v>581</v>
      </c>
      <c r="L498" s="29"/>
      <c r="M498" s="30"/>
      <c r="N498" s="28" t="s">
        <v>1018</v>
      </c>
      <c r="O498" s="28"/>
      <c r="P498" s="31"/>
      <c r="Q498" s="137">
        <v>171129156.82449999</v>
      </c>
      <c r="R498" s="137">
        <v>133195615</v>
      </c>
      <c r="S498" s="35">
        <v>0</v>
      </c>
      <c r="T498" s="35"/>
      <c r="U498" s="35">
        <v>3112800</v>
      </c>
      <c r="V498" s="5">
        <v>30746000</v>
      </c>
      <c r="W498" s="5">
        <v>176197.82449999999</v>
      </c>
      <c r="X498" s="35"/>
      <c r="Y498" s="35"/>
      <c r="Z498" s="103"/>
      <c r="AA498" s="44">
        <f t="shared" si="90"/>
        <v>167054415</v>
      </c>
      <c r="AB498" s="103">
        <f t="shared" si="91"/>
        <v>0.79731873593403679</v>
      </c>
      <c r="AC498" s="103">
        <f t="shared" si="92"/>
        <v>1.8633449466151492E-2</v>
      </c>
      <c r="AD498" s="103">
        <f t="shared" si="93"/>
        <v>1.7055826200898804E-2</v>
      </c>
      <c r="AE498" s="103">
        <f t="shared" si="94"/>
        <v>3.9859702437019265E-4</v>
      </c>
      <c r="AF498" s="46">
        <f t="shared" si="95"/>
        <v>2.1391478002731716E-2</v>
      </c>
    </row>
    <row r="499" spans="1:32" ht="13.5" customHeight="1" x14ac:dyDescent="0.25">
      <c r="A499" s="26" t="s">
        <v>1140</v>
      </c>
      <c r="B499" s="32" t="s">
        <v>1141</v>
      </c>
      <c r="C499" s="13" t="s">
        <v>1176</v>
      </c>
      <c r="D499" s="25" t="s">
        <v>129</v>
      </c>
      <c r="E499" s="11" t="s">
        <v>130</v>
      </c>
      <c r="F499" s="66" t="s">
        <v>1309</v>
      </c>
      <c r="G499" s="66" t="s">
        <v>827</v>
      </c>
      <c r="H499" s="66" t="s">
        <v>26</v>
      </c>
      <c r="I499" s="26" t="s">
        <v>27</v>
      </c>
      <c r="J499" s="27">
        <v>8031617367.837945</v>
      </c>
      <c r="K499" s="33" t="s">
        <v>581</v>
      </c>
      <c r="L499" s="29"/>
      <c r="M499" s="30"/>
      <c r="N499" s="28" t="s">
        <v>1018</v>
      </c>
      <c r="O499" s="28"/>
      <c r="P499" s="31"/>
      <c r="Q499" s="137">
        <v>12662115.2837</v>
      </c>
      <c r="R499" s="137">
        <v>2351560</v>
      </c>
      <c r="S499" s="35">
        <v>0</v>
      </c>
      <c r="T499" s="35"/>
      <c r="U499" s="35">
        <v>3206774</v>
      </c>
      <c r="V499" s="5">
        <v>2956820</v>
      </c>
      <c r="W499" s="5">
        <v>132306.28370000003</v>
      </c>
      <c r="X499" s="35"/>
      <c r="Y499" s="35"/>
      <c r="Z499" s="103"/>
      <c r="AA499" s="44">
        <f t="shared" si="90"/>
        <v>8515154</v>
      </c>
      <c r="AB499" s="103">
        <f t="shared" si="91"/>
        <v>0.27616176994567565</v>
      </c>
      <c r="AC499" s="103">
        <f t="shared" si="92"/>
        <v>0.37659612497906675</v>
      </c>
      <c r="AD499" s="103">
        <f t="shared" si="93"/>
        <v>2.9278785234673391E-4</v>
      </c>
      <c r="AE499" s="103">
        <f t="shared" si="94"/>
        <v>3.9926877154797041E-4</v>
      </c>
      <c r="AF499" s="46">
        <f t="shared" si="95"/>
        <v>1.060204141957552E-3</v>
      </c>
    </row>
    <row r="500" spans="1:32" ht="13.5" customHeight="1" x14ac:dyDescent="0.25">
      <c r="A500" s="26" t="s">
        <v>1142</v>
      </c>
      <c r="B500" s="32" t="s">
        <v>1143</v>
      </c>
      <c r="C500" s="13" t="s">
        <v>1176</v>
      </c>
      <c r="D500" s="25" t="s">
        <v>948</v>
      </c>
      <c r="E500" s="11" t="s">
        <v>949</v>
      </c>
      <c r="F500" s="66" t="s">
        <v>1309</v>
      </c>
      <c r="G500" s="11" t="s">
        <v>205</v>
      </c>
      <c r="H500" s="66" t="s">
        <v>41</v>
      </c>
      <c r="I500" s="26" t="s">
        <v>27</v>
      </c>
      <c r="J500" s="27">
        <v>1719611082.3359685</v>
      </c>
      <c r="K500" s="28" t="s">
        <v>527</v>
      </c>
      <c r="L500" s="29"/>
      <c r="M500" s="30"/>
      <c r="N500" s="28" t="s">
        <v>1018</v>
      </c>
      <c r="O500" s="31"/>
      <c r="P500" s="31"/>
      <c r="Q500" s="137">
        <v>11161494.2837</v>
      </c>
      <c r="R500" s="137">
        <v>8592348</v>
      </c>
      <c r="S500" s="35">
        <v>0</v>
      </c>
      <c r="T500" s="35"/>
      <c r="U500" s="35">
        <v>685630</v>
      </c>
      <c r="V500" s="5">
        <v>891293</v>
      </c>
      <c r="W500" s="5">
        <v>132852.28370000003</v>
      </c>
      <c r="X500" s="35"/>
      <c r="Y500" s="35"/>
      <c r="Z500" s="103"/>
      <c r="AA500" s="44">
        <f t="shared" si="90"/>
        <v>10169271</v>
      </c>
      <c r="AB500" s="103">
        <f t="shared" si="91"/>
        <v>0.84493254236218107</v>
      </c>
      <c r="AC500" s="103">
        <f t="shared" si="92"/>
        <v>6.7421745373881764E-2</v>
      </c>
      <c r="AD500" s="103">
        <f t="shared" si="93"/>
        <v>4.9966809869170592E-3</v>
      </c>
      <c r="AE500" s="103">
        <f t="shared" si="94"/>
        <v>3.9871224781165099E-4</v>
      </c>
      <c r="AF500" s="46">
        <f t="shared" si="95"/>
        <v>5.9137040371859979E-3</v>
      </c>
    </row>
    <row r="501" spans="1:32" ht="13.5" customHeight="1" x14ac:dyDescent="0.25">
      <c r="A501" s="26" t="s">
        <v>1144</v>
      </c>
      <c r="B501" s="32" t="s">
        <v>1145</v>
      </c>
      <c r="C501" s="13" t="s">
        <v>1176</v>
      </c>
      <c r="D501" s="25" t="s">
        <v>948</v>
      </c>
      <c r="E501" s="11" t="s">
        <v>949</v>
      </c>
      <c r="F501" s="66" t="s">
        <v>1309</v>
      </c>
      <c r="G501" s="11" t="s">
        <v>205</v>
      </c>
      <c r="H501" s="66" t="s">
        <v>41</v>
      </c>
      <c r="I501" s="26" t="s">
        <v>27</v>
      </c>
      <c r="J501" s="27">
        <v>4712058584.051383</v>
      </c>
      <c r="K501" s="28" t="s">
        <v>527</v>
      </c>
      <c r="L501" s="29"/>
      <c r="M501" s="30"/>
      <c r="N501" s="28" t="s">
        <v>1018</v>
      </c>
      <c r="O501" s="28"/>
      <c r="P501" s="31"/>
      <c r="Q501" s="137">
        <v>98709937.075499997</v>
      </c>
      <c r="R501" s="137">
        <v>92496839</v>
      </c>
      <c r="S501" s="35">
        <v>0</v>
      </c>
      <c r="T501" s="35"/>
      <c r="U501" s="35">
        <v>1879743</v>
      </c>
      <c r="V501" s="5">
        <v>1887827</v>
      </c>
      <c r="W501" s="5">
        <v>89380.075500000006</v>
      </c>
      <c r="X501" s="35"/>
      <c r="Y501" s="35"/>
      <c r="Z501" s="103"/>
      <c r="AA501" s="44">
        <f t="shared" si="90"/>
        <v>96264409</v>
      </c>
      <c r="AB501" s="103">
        <f t="shared" si="91"/>
        <v>0.96086227465438445</v>
      </c>
      <c r="AC501" s="103">
        <f t="shared" si="92"/>
        <v>1.9526874153457899E-2</v>
      </c>
      <c r="AD501" s="103">
        <f t="shared" si="93"/>
        <v>1.962981515405356E-2</v>
      </c>
      <c r="AE501" s="103">
        <f t="shared" si="94"/>
        <v>3.9892182290819802E-4</v>
      </c>
      <c r="AF501" s="46">
        <f t="shared" si="95"/>
        <v>2.0429374398234407E-2</v>
      </c>
    </row>
    <row r="502" spans="1:32" ht="13.5" customHeight="1" x14ac:dyDescent="0.25">
      <c r="A502" s="26" t="s">
        <v>1146</v>
      </c>
      <c r="B502" s="32" t="s">
        <v>1147</v>
      </c>
      <c r="C502" s="13" t="s">
        <v>1176</v>
      </c>
      <c r="D502" s="25" t="s">
        <v>948</v>
      </c>
      <c r="E502" s="11" t="s">
        <v>949</v>
      </c>
      <c r="F502" s="66" t="s">
        <v>1309</v>
      </c>
      <c r="G502" s="11" t="s">
        <v>205</v>
      </c>
      <c r="H502" s="66" t="s">
        <v>41</v>
      </c>
      <c r="I502" s="26" t="s">
        <v>27</v>
      </c>
      <c r="J502" s="27">
        <v>4584712943.826087</v>
      </c>
      <c r="K502" s="28" t="s">
        <v>527</v>
      </c>
      <c r="L502" s="29"/>
      <c r="M502" s="30"/>
      <c r="N502" s="28" t="s">
        <v>1018</v>
      </c>
      <c r="O502" s="28"/>
      <c r="P502" s="31"/>
      <c r="Q502" s="137">
        <v>96863334.283700004</v>
      </c>
      <c r="R502" s="137">
        <v>90753318</v>
      </c>
      <c r="S502" s="35">
        <v>0</v>
      </c>
      <c r="T502" s="35"/>
      <c r="U502" s="35">
        <v>1828947</v>
      </c>
      <c r="V502" s="5">
        <v>1855827</v>
      </c>
      <c r="W502" s="5">
        <v>132785.28370000003</v>
      </c>
      <c r="X502" s="35"/>
      <c r="Y502" s="35"/>
      <c r="Z502" s="103"/>
      <c r="AA502" s="44">
        <f t="shared" si="90"/>
        <v>94438092</v>
      </c>
      <c r="AB502" s="103">
        <f t="shared" si="91"/>
        <v>0.96098212149394124</v>
      </c>
      <c r="AC502" s="103">
        <f t="shared" si="92"/>
        <v>1.9366623798371532E-2</v>
      </c>
      <c r="AD502" s="103">
        <f t="shared" si="93"/>
        <v>1.9794765585533804E-2</v>
      </c>
      <c r="AE502" s="103">
        <f t="shared" si="94"/>
        <v>3.9892290366028594E-4</v>
      </c>
      <c r="AF502" s="46">
        <f t="shared" si="95"/>
        <v>2.0598474355340651E-2</v>
      </c>
    </row>
    <row r="503" spans="1:32" ht="13.5" customHeight="1" x14ac:dyDescent="0.25">
      <c r="A503" s="26" t="s">
        <v>1148</v>
      </c>
      <c r="B503" s="32" t="s">
        <v>1149</v>
      </c>
      <c r="C503" s="13" t="s">
        <v>1176</v>
      </c>
      <c r="D503" s="25" t="s">
        <v>948</v>
      </c>
      <c r="E503" s="11" t="s">
        <v>949</v>
      </c>
      <c r="F503" s="66" t="s">
        <v>1309</v>
      </c>
      <c r="G503" s="11" t="s">
        <v>205</v>
      </c>
      <c r="H503" s="66" t="s">
        <v>41</v>
      </c>
      <c r="I503" s="26" t="s">
        <v>27</v>
      </c>
      <c r="J503" s="27">
        <v>3379912442.8379445</v>
      </c>
      <c r="K503" s="28" t="s">
        <v>527</v>
      </c>
      <c r="L503" s="29"/>
      <c r="M503" s="30"/>
      <c r="N503" s="28" t="s">
        <v>1018</v>
      </c>
      <c r="O503" s="28"/>
      <c r="P503" s="31"/>
      <c r="Q503" s="137">
        <v>54021530.075499997</v>
      </c>
      <c r="R503" s="137">
        <v>49341825</v>
      </c>
      <c r="S503" s="35">
        <v>0</v>
      </c>
      <c r="T503" s="35"/>
      <c r="U503" s="35">
        <v>1348046</v>
      </c>
      <c r="V503" s="5">
        <v>1552827</v>
      </c>
      <c r="W503" s="5">
        <v>89179.075500000006</v>
      </c>
      <c r="X503" s="35"/>
      <c r="Y503" s="35"/>
      <c r="Z503" s="103"/>
      <c r="AA503" s="44">
        <f t="shared" si="90"/>
        <v>52242698</v>
      </c>
      <c r="AB503" s="103">
        <f t="shared" si="91"/>
        <v>0.94447313957636725</v>
      </c>
      <c r="AC503" s="103">
        <f t="shared" si="92"/>
        <v>2.5803529519091834E-2</v>
      </c>
      <c r="AD503" s="103">
        <f t="shared" si="93"/>
        <v>1.4598551244886723E-2</v>
      </c>
      <c r="AE503" s="103">
        <f t="shared" si="94"/>
        <v>3.9884050927310792E-4</v>
      </c>
      <c r="AF503" s="46">
        <f t="shared" si="95"/>
        <v>1.5456819927599782E-2</v>
      </c>
    </row>
    <row r="504" spans="1:32" ht="13.5" customHeight="1" x14ac:dyDescent="0.25">
      <c r="A504" s="26" t="s">
        <v>1150</v>
      </c>
      <c r="B504" s="32" t="s">
        <v>1151</v>
      </c>
      <c r="C504" s="13" t="s">
        <v>1176</v>
      </c>
      <c r="D504" s="25" t="s">
        <v>948</v>
      </c>
      <c r="E504" s="11" t="s">
        <v>949</v>
      </c>
      <c r="F504" s="66" t="s">
        <v>1309</v>
      </c>
      <c r="G504" s="11" t="s">
        <v>205</v>
      </c>
      <c r="H504" s="66" t="s">
        <v>41</v>
      </c>
      <c r="I504" s="26" t="s">
        <v>27</v>
      </c>
      <c r="J504" s="27">
        <v>2988936481.4347825</v>
      </c>
      <c r="K504" s="28" t="s">
        <v>527</v>
      </c>
      <c r="L504" s="29"/>
      <c r="M504" s="30"/>
      <c r="N504" s="28" t="s">
        <v>1018</v>
      </c>
      <c r="O504" s="28"/>
      <c r="P504" s="31"/>
      <c r="Q504" s="137">
        <v>33519441.0755</v>
      </c>
      <c r="R504" s="137">
        <v>29288803</v>
      </c>
      <c r="S504" s="35">
        <v>0</v>
      </c>
      <c r="T504" s="35"/>
      <c r="U504" s="35">
        <v>1192129</v>
      </c>
      <c r="V504" s="5">
        <v>1454827</v>
      </c>
      <c r="W504" s="5">
        <v>89447.075500000006</v>
      </c>
      <c r="X504" s="35"/>
      <c r="Y504" s="35"/>
      <c r="Z504" s="103"/>
      <c r="AA504" s="44">
        <f t="shared" si="90"/>
        <v>31935759</v>
      </c>
      <c r="AB504" s="103">
        <f t="shared" si="91"/>
        <v>0.91711623324812785</v>
      </c>
      <c r="AC504" s="103">
        <f t="shared" si="92"/>
        <v>3.7328970324456673E-2</v>
      </c>
      <c r="AD504" s="103">
        <f t="shared" si="93"/>
        <v>9.7990717373627363E-3</v>
      </c>
      <c r="AE504" s="103">
        <f t="shared" si="94"/>
        <v>3.9884721786651717E-4</v>
      </c>
      <c r="AF504" s="46">
        <f t="shared" si="95"/>
        <v>1.0684656297771119E-2</v>
      </c>
    </row>
    <row r="505" spans="1:32" ht="13.5" customHeight="1" x14ac:dyDescent="0.25">
      <c r="A505" s="26" t="s">
        <v>1152</v>
      </c>
      <c r="B505" s="32" t="s">
        <v>1153</v>
      </c>
      <c r="C505" s="13" t="s">
        <v>1176</v>
      </c>
      <c r="D505" s="25" t="s">
        <v>948</v>
      </c>
      <c r="E505" s="11" t="s">
        <v>949</v>
      </c>
      <c r="F505" s="66" t="s">
        <v>1309</v>
      </c>
      <c r="G505" s="11" t="s">
        <v>205</v>
      </c>
      <c r="H505" s="66" t="s">
        <v>41</v>
      </c>
      <c r="I505" s="26" t="s">
        <v>27</v>
      </c>
      <c r="J505" s="27">
        <v>4618784992.355731</v>
      </c>
      <c r="K505" s="28" t="s">
        <v>527</v>
      </c>
      <c r="L505" s="29"/>
      <c r="M505" s="30"/>
      <c r="N505" s="28" t="s">
        <v>1018</v>
      </c>
      <c r="O505" s="31"/>
      <c r="P505" s="31"/>
      <c r="Q505" s="137">
        <v>38434635.075499997</v>
      </c>
      <c r="R505" s="137">
        <v>32329712</v>
      </c>
      <c r="S505" s="35">
        <v>0</v>
      </c>
      <c r="T505" s="35"/>
      <c r="U505" s="35">
        <v>1842434</v>
      </c>
      <c r="V505" s="5">
        <v>1863827</v>
      </c>
      <c r="W505" s="5">
        <v>89246.075500000006</v>
      </c>
      <c r="X505" s="35"/>
      <c r="Y505" s="35"/>
      <c r="Z505" s="103"/>
      <c r="AA505" s="44">
        <f t="shared" si="90"/>
        <v>36035973</v>
      </c>
      <c r="AB505" s="103">
        <f t="shared" si="91"/>
        <v>0.897151077341522</v>
      </c>
      <c r="AC505" s="103">
        <f t="shared" si="92"/>
        <v>5.1127632935011914E-2</v>
      </c>
      <c r="AD505" s="103">
        <f t="shared" si="93"/>
        <v>6.999613979327233E-3</v>
      </c>
      <c r="AE505" s="103">
        <f t="shared" si="94"/>
        <v>3.9890014431269265E-4</v>
      </c>
      <c r="AF505" s="46">
        <f t="shared" si="95"/>
        <v>7.8020460055276304E-3</v>
      </c>
    </row>
    <row r="506" spans="1:32" ht="13.5" customHeight="1" x14ac:dyDescent="0.25">
      <c r="A506" s="26" t="s">
        <v>1154</v>
      </c>
      <c r="B506" s="32" t="s">
        <v>1155</v>
      </c>
      <c r="C506" s="13" t="s">
        <v>1176</v>
      </c>
      <c r="D506" s="25" t="s">
        <v>948</v>
      </c>
      <c r="E506" s="11" t="s">
        <v>949</v>
      </c>
      <c r="F506" s="66" t="s">
        <v>1309</v>
      </c>
      <c r="G506" s="11" t="s">
        <v>205</v>
      </c>
      <c r="H506" s="66" t="s">
        <v>41</v>
      </c>
      <c r="I506" s="26" t="s">
        <v>27</v>
      </c>
      <c r="J506" s="27">
        <v>1999880428.256917</v>
      </c>
      <c r="K506" s="28" t="s">
        <v>527</v>
      </c>
      <c r="L506" s="29"/>
      <c r="M506" s="30"/>
      <c r="N506" s="28" t="s">
        <v>1018</v>
      </c>
      <c r="O506" s="31"/>
      <c r="P506" s="31"/>
      <c r="Q506" s="137">
        <v>10923451.0755</v>
      </c>
      <c r="R506" s="137">
        <v>7996291</v>
      </c>
      <c r="S506" s="35">
        <v>0</v>
      </c>
      <c r="T506" s="35"/>
      <c r="U506" s="35">
        <v>797565</v>
      </c>
      <c r="V506" s="5">
        <v>1041144</v>
      </c>
      <c r="W506" s="5">
        <v>88777.075500000006</v>
      </c>
      <c r="X506" s="35"/>
      <c r="Y506" s="35"/>
      <c r="Z506" s="103"/>
      <c r="AA506" s="44">
        <f t="shared" ref="AA506:AA516" si="96">+R506+T506+U506+V506</f>
        <v>9835000</v>
      </c>
      <c r="AB506" s="103">
        <f t="shared" ref="AB506:AB516" si="97">+R506/AA506</f>
        <v>0.81304433146924249</v>
      </c>
      <c r="AC506" s="103">
        <f t="shared" ref="AC506:AC516" si="98">+U506/AA506</f>
        <v>8.1094560244026434E-2</v>
      </c>
      <c r="AD506" s="103">
        <f t="shared" ref="AD506:AD516" si="99">+R506/J506</f>
        <v>3.9983845469048944E-3</v>
      </c>
      <c r="AE506" s="103">
        <f t="shared" ref="AE506:AE516" si="100">+U506/J506</f>
        <v>3.9880634298479164E-4</v>
      </c>
      <c r="AF506" s="46">
        <f t="shared" ref="AF506:AF516" si="101">+AA506/J506+Z506</f>
        <v>4.9177940146012244E-3</v>
      </c>
    </row>
    <row r="507" spans="1:32" ht="13.5" customHeight="1" x14ac:dyDescent="0.25">
      <c r="A507" s="26" t="s">
        <v>1156</v>
      </c>
      <c r="B507" s="32" t="s">
        <v>1157</v>
      </c>
      <c r="C507" s="13" t="s">
        <v>1176</v>
      </c>
      <c r="D507" s="25" t="s">
        <v>948</v>
      </c>
      <c r="E507" s="11" t="s">
        <v>949</v>
      </c>
      <c r="F507" s="66" t="s">
        <v>1309</v>
      </c>
      <c r="G507" s="11" t="s">
        <v>205</v>
      </c>
      <c r="H507" s="66" t="s">
        <v>41</v>
      </c>
      <c r="I507" s="26" t="s">
        <v>27</v>
      </c>
      <c r="J507" s="27">
        <v>1247393644.8102767</v>
      </c>
      <c r="K507" s="28" t="s">
        <v>527</v>
      </c>
      <c r="L507" s="29"/>
      <c r="M507" s="30"/>
      <c r="N507" s="28" t="s">
        <v>1018</v>
      </c>
      <c r="O507" s="31"/>
      <c r="P507" s="31"/>
      <c r="Q507" s="137">
        <v>8129879.6908999998</v>
      </c>
      <c r="R507" s="137">
        <v>6234119</v>
      </c>
      <c r="S507" s="35">
        <v>0</v>
      </c>
      <c r="T507" s="35"/>
      <c r="U507" s="35">
        <v>497439</v>
      </c>
      <c r="V507" s="5">
        <v>651027</v>
      </c>
      <c r="W507" s="5">
        <v>123808.69090000002</v>
      </c>
      <c r="X507" s="35"/>
      <c r="Y507" s="35"/>
      <c r="Z507" s="103"/>
      <c r="AA507" s="44">
        <f t="shared" si="96"/>
        <v>7382585</v>
      </c>
      <c r="AB507" s="103">
        <f t="shared" si="97"/>
        <v>0.84443579044467487</v>
      </c>
      <c r="AC507" s="103">
        <f t="shared" si="98"/>
        <v>6.7380057256367518E-2</v>
      </c>
      <c r="AD507" s="103">
        <f t="shared" si="99"/>
        <v>4.9977158581308813E-3</v>
      </c>
      <c r="AE507" s="103">
        <f t="shared" si="100"/>
        <v>3.9878269547834546E-4</v>
      </c>
      <c r="AF507" s="46">
        <f t="shared" si="101"/>
        <v>5.9184083795158823E-3</v>
      </c>
    </row>
    <row r="508" spans="1:32" ht="13.5" customHeight="1" x14ac:dyDescent="0.25">
      <c r="A508" s="26" t="s">
        <v>1158</v>
      </c>
      <c r="B508" s="32" t="s">
        <v>1159</v>
      </c>
      <c r="C508" s="13" t="s">
        <v>1176</v>
      </c>
      <c r="D508" s="25" t="s">
        <v>129</v>
      </c>
      <c r="E508" s="11" t="s">
        <v>130</v>
      </c>
      <c r="F508" s="66" t="s">
        <v>1309</v>
      </c>
      <c r="G508" s="66" t="s">
        <v>50</v>
      </c>
      <c r="H508" s="66" t="s">
        <v>41</v>
      </c>
      <c r="I508" s="26" t="s">
        <v>27</v>
      </c>
      <c r="J508" s="27">
        <v>1820513191.9552846</v>
      </c>
      <c r="K508" s="28" t="s">
        <v>1078</v>
      </c>
      <c r="L508" s="29">
        <v>0.2</v>
      </c>
      <c r="M508" s="30" t="s">
        <v>68</v>
      </c>
      <c r="N508" s="28" t="s">
        <v>1060</v>
      </c>
      <c r="O508" s="28"/>
      <c r="P508" s="31"/>
      <c r="Q508" s="137">
        <v>31930305.600877363</v>
      </c>
      <c r="R508" s="137">
        <v>27309267</v>
      </c>
      <c r="S508" s="35">
        <v>0</v>
      </c>
      <c r="T508" s="35"/>
      <c r="U508" s="35">
        <v>907879</v>
      </c>
      <c r="V508" s="5">
        <v>1747108.7969333953</v>
      </c>
      <c r="W508" s="5">
        <v>1055752.8039439726</v>
      </c>
      <c r="X508" s="35"/>
      <c r="Y508" s="35"/>
      <c r="Z508" s="103"/>
      <c r="AA508" s="44">
        <f t="shared" si="96"/>
        <v>29964254.796933394</v>
      </c>
      <c r="AB508" s="103">
        <f t="shared" si="97"/>
        <v>0.91139483311278235</v>
      </c>
      <c r="AC508" s="103">
        <f t="shared" si="98"/>
        <v>3.029873448055562E-2</v>
      </c>
      <c r="AD508" s="103">
        <f t="shared" si="99"/>
        <v>1.5000861911178488E-2</v>
      </c>
      <c r="AE508" s="103">
        <f t="shared" si="100"/>
        <v>4.9869399684212743E-4</v>
      </c>
      <c r="AF508" s="46">
        <f t="shared" si="101"/>
        <v>1.6459235192221214E-2</v>
      </c>
    </row>
    <row r="509" spans="1:32" ht="13.5" customHeight="1" x14ac:dyDescent="0.25">
      <c r="A509" s="26" t="s">
        <v>1160</v>
      </c>
      <c r="B509" s="32" t="s">
        <v>1161</v>
      </c>
      <c r="C509" s="13" t="s">
        <v>1176</v>
      </c>
      <c r="D509" s="25" t="s">
        <v>129</v>
      </c>
      <c r="E509" s="11" t="s">
        <v>130</v>
      </c>
      <c r="F509" s="66" t="s">
        <v>1309</v>
      </c>
      <c r="G509" s="66" t="s">
        <v>50</v>
      </c>
      <c r="H509" s="66" t="s">
        <v>41</v>
      </c>
      <c r="I509" s="26" t="s">
        <v>27</v>
      </c>
      <c r="J509" s="27">
        <v>2054199148.6016259</v>
      </c>
      <c r="K509" s="28" t="s">
        <v>1030</v>
      </c>
      <c r="L509" s="29">
        <v>0.2</v>
      </c>
      <c r="M509" s="30" t="s">
        <v>68</v>
      </c>
      <c r="N509" s="28" t="s">
        <v>1060</v>
      </c>
      <c r="O509" s="28"/>
      <c r="P509" s="31"/>
      <c r="Q509" s="137">
        <v>21639193.253046475</v>
      </c>
      <c r="R509" s="137">
        <v>16424925</v>
      </c>
      <c r="S509" s="35">
        <v>0</v>
      </c>
      <c r="T509" s="35"/>
      <c r="U509" s="35">
        <v>1024597</v>
      </c>
      <c r="V509" s="5">
        <v>1970949.1872471524</v>
      </c>
      <c r="W509" s="5">
        <v>1191272.0657993208</v>
      </c>
      <c r="X509" s="35"/>
      <c r="Y509" s="35"/>
      <c r="Z509" s="103"/>
      <c r="AA509" s="44">
        <f t="shared" si="96"/>
        <v>19420471.187247153</v>
      </c>
      <c r="AB509" s="103">
        <f t="shared" si="97"/>
        <v>0.84575316642089304</v>
      </c>
      <c r="AC509" s="103">
        <f t="shared" si="98"/>
        <v>5.2758606633232584E-2</v>
      </c>
      <c r="AD509" s="103">
        <f t="shared" si="99"/>
        <v>7.9957802587841062E-3</v>
      </c>
      <c r="AE509" s="103">
        <f t="shared" si="100"/>
        <v>4.9878172751531102E-4</v>
      </c>
      <c r="AF509" s="46">
        <f t="shared" si="101"/>
        <v>9.4540352625827103E-3</v>
      </c>
    </row>
    <row r="510" spans="1:32" ht="13.5" customHeight="1" x14ac:dyDescent="0.25">
      <c r="A510" s="26" t="s">
        <v>1162</v>
      </c>
      <c r="B510" s="32" t="s">
        <v>1163</v>
      </c>
      <c r="C510" s="13" t="s">
        <v>1176</v>
      </c>
      <c r="D510" s="25" t="s">
        <v>129</v>
      </c>
      <c r="E510" s="11" t="s">
        <v>130</v>
      </c>
      <c r="F510" s="66" t="s">
        <v>1309</v>
      </c>
      <c r="G510" s="66" t="s">
        <v>50</v>
      </c>
      <c r="H510" s="66" t="s">
        <v>41</v>
      </c>
      <c r="I510" s="26" t="s">
        <v>58</v>
      </c>
      <c r="J510" s="27">
        <v>610234.17097560957</v>
      </c>
      <c r="K510" s="28" t="s">
        <v>1078</v>
      </c>
      <c r="L510" s="29">
        <v>0.2</v>
      </c>
      <c r="M510" s="30" t="s">
        <v>68</v>
      </c>
      <c r="N510" s="28" t="s">
        <v>1060</v>
      </c>
      <c r="O510" s="28"/>
      <c r="P510" s="31"/>
      <c r="Q510" s="137">
        <v>10711.808515606801</v>
      </c>
      <c r="R510" s="137">
        <v>9161.6712751591549</v>
      </c>
      <c r="S510" s="35">
        <v>0</v>
      </c>
      <c r="T510" s="35"/>
      <c r="U510" s="35">
        <v>304.62992733586265</v>
      </c>
      <c r="V510" s="5">
        <v>585.81125263467788</v>
      </c>
      <c r="W510" s="5">
        <v>354.18516085650248</v>
      </c>
      <c r="X510" s="35"/>
      <c r="Y510" s="35"/>
      <c r="Z510" s="103"/>
      <c r="AA510" s="44">
        <f t="shared" si="96"/>
        <v>10052.112455129694</v>
      </c>
      <c r="AB510" s="103">
        <f t="shared" si="97"/>
        <v>0.91141750712148684</v>
      </c>
      <c r="AC510" s="103">
        <f t="shared" si="98"/>
        <v>3.0305065596476381E-2</v>
      </c>
      <c r="AD510" s="103">
        <f t="shared" si="99"/>
        <v>1.5013369802795487E-2</v>
      </c>
      <c r="AE510" s="103">
        <f t="shared" si="100"/>
        <v>4.9920168654081878E-4</v>
      </c>
      <c r="AF510" s="46">
        <f t="shared" si="101"/>
        <v>1.64725492822844E-2</v>
      </c>
    </row>
    <row r="511" spans="1:32" ht="13.5" customHeight="1" x14ac:dyDescent="0.25">
      <c r="A511" s="26" t="s">
        <v>1164</v>
      </c>
      <c r="B511" s="32" t="s">
        <v>1165</v>
      </c>
      <c r="C511" s="13" t="s">
        <v>1176</v>
      </c>
      <c r="D511" s="25" t="s">
        <v>129</v>
      </c>
      <c r="E511" s="11" t="s">
        <v>130</v>
      </c>
      <c r="F511" s="66" t="s">
        <v>1309</v>
      </c>
      <c r="G511" s="66" t="s">
        <v>50</v>
      </c>
      <c r="H511" s="66" t="s">
        <v>41</v>
      </c>
      <c r="I511" s="26" t="s">
        <v>27</v>
      </c>
      <c r="J511" s="27">
        <v>5175412284.727273</v>
      </c>
      <c r="K511" s="28" t="s">
        <v>1033</v>
      </c>
      <c r="L511" s="29">
        <v>0.2</v>
      </c>
      <c r="M511" s="30" t="s">
        <v>68</v>
      </c>
      <c r="N511" s="28" t="s">
        <v>1018</v>
      </c>
      <c r="O511" s="28"/>
      <c r="P511" s="31"/>
      <c r="Q511" s="137">
        <v>93271982.812604457</v>
      </c>
      <c r="R511" s="137">
        <v>77687287</v>
      </c>
      <c r="S511" s="35">
        <v>0</v>
      </c>
      <c r="T511" s="35"/>
      <c r="U511" s="35">
        <v>2065530</v>
      </c>
      <c r="V511" s="5">
        <v>6407847.6744786641</v>
      </c>
      <c r="W511" s="5">
        <v>4522174.1381257838</v>
      </c>
      <c r="X511" s="35"/>
      <c r="Y511" s="35"/>
      <c r="Z511" s="103"/>
      <c r="AA511" s="44">
        <f t="shared" si="96"/>
        <v>86160664.674478665</v>
      </c>
      <c r="AB511" s="103">
        <f t="shared" si="97"/>
        <v>0.90165607813621551</v>
      </c>
      <c r="AC511" s="103">
        <f t="shared" si="98"/>
        <v>2.3973004477202263E-2</v>
      </c>
      <c r="AD511" s="103">
        <f t="shared" si="99"/>
        <v>1.5010840243444269E-2</v>
      </c>
      <c r="AE511" s="103">
        <f t="shared" si="100"/>
        <v>3.9910443581382167E-4</v>
      </c>
      <c r="AF511" s="46">
        <f t="shared" si="101"/>
        <v>1.6648077473700059E-2</v>
      </c>
    </row>
    <row r="512" spans="1:32" ht="13.5" customHeight="1" x14ac:dyDescent="0.25">
      <c r="A512" s="26" t="s">
        <v>1166</v>
      </c>
      <c r="B512" s="32" t="s">
        <v>1167</v>
      </c>
      <c r="C512" s="13" t="s">
        <v>1176</v>
      </c>
      <c r="D512" s="25" t="s">
        <v>129</v>
      </c>
      <c r="E512" s="11" t="s">
        <v>130</v>
      </c>
      <c r="F512" s="66" t="s">
        <v>1309</v>
      </c>
      <c r="G512" s="66" t="s">
        <v>50</v>
      </c>
      <c r="H512" s="66" t="s">
        <v>41</v>
      </c>
      <c r="I512" s="26" t="s">
        <v>27</v>
      </c>
      <c r="J512" s="27">
        <v>1965409184.4624505</v>
      </c>
      <c r="K512" s="28" t="s">
        <v>1030</v>
      </c>
      <c r="L512" s="29">
        <v>0.2</v>
      </c>
      <c r="M512" s="30" t="s">
        <v>68</v>
      </c>
      <c r="N512" s="28" t="s">
        <v>1018</v>
      </c>
      <c r="O512" s="28"/>
      <c r="P512" s="31"/>
      <c r="Q512" s="137">
        <v>5918361.4710955527</v>
      </c>
      <c r="R512" s="137">
        <v>0</v>
      </c>
      <c r="S512" s="35">
        <v>0</v>
      </c>
      <c r="T512" s="35"/>
      <c r="U512" s="35">
        <v>784208</v>
      </c>
      <c r="V512" s="5">
        <v>2433811.3255213359</v>
      </c>
      <c r="W512" s="5">
        <v>1717336.145574216</v>
      </c>
      <c r="X512" s="35"/>
      <c r="Y512" s="35"/>
      <c r="Z512" s="103"/>
      <c r="AA512" s="44">
        <f t="shared" si="96"/>
        <v>3218019.3255213359</v>
      </c>
      <c r="AB512" s="103">
        <f t="shared" si="97"/>
        <v>0</v>
      </c>
      <c r="AC512" s="103">
        <f t="shared" si="98"/>
        <v>0.24369275652903488</v>
      </c>
      <c r="AD512" s="103">
        <f t="shared" si="99"/>
        <v>0</v>
      </c>
      <c r="AE512" s="103">
        <f t="shared" si="100"/>
        <v>3.990049533703003E-4</v>
      </c>
      <c r="AF512" s="46">
        <f t="shared" si="101"/>
        <v>1.637327916731742E-3</v>
      </c>
    </row>
    <row r="513" spans="1:32" ht="13.5" customHeight="1" x14ac:dyDescent="0.25">
      <c r="A513" s="26" t="s">
        <v>1168</v>
      </c>
      <c r="B513" s="32" t="s">
        <v>1169</v>
      </c>
      <c r="C513" s="13" t="s">
        <v>1176</v>
      </c>
      <c r="D513" s="25" t="s">
        <v>129</v>
      </c>
      <c r="E513" s="11" t="s">
        <v>130</v>
      </c>
      <c r="F513" s="47" t="s">
        <v>131</v>
      </c>
      <c r="G513" s="11" t="s">
        <v>77</v>
      </c>
      <c r="H513" s="66" t="s">
        <v>41</v>
      </c>
      <c r="I513" s="26" t="s">
        <v>27</v>
      </c>
      <c r="J513" s="27">
        <v>8464639653.1263628</v>
      </c>
      <c r="K513" s="28" t="s">
        <v>513</v>
      </c>
      <c r="L513" s="29">
        <v>0.2</v>
      </c>
      <c r="M513" s="30" t="s">
        <v>68</v>
      </c>
      <c r="N513" s="28" t="s">
        <v>1018</v>
      </c>
      <c r="O513" s="28"/>
      <c r="P513" s="31"/>
      <c r="Q513" s="137">
        <v>325690812.38373262</v>
      </c>
      <c r="R513" s="137">
        <v>168890358</v>
      </c>
      <c r="S513" s="35">
        <v>108396913</v>
      </c>
      <c r="T513" s="35"/>
      <c r="U513" s="35">
        <v>3370254</v>
      </c>
      <c r="V513" s="5">
        <v>21952926.967963982</v>
      </c>
      <c r="W513" s="5">
        <v>19274013.415768646</v>
      </c>
      <c r="X513" s="35"/>
      <c r="Y513" s="35"/>
      <c r="Z513" s="103"/>
      <c r="AA513" s="44">
        <f t="shared" si="96"/>
        <v>194213538.96796399</v>
      </c>
      <c r="AB513" s="103">
        <f t="shared" si="97"/>
        <v>0.86961165991552669</v>
      </c>
      <c r="AC513" s="103">
        <f t="shared" si="98"/>
        <v>1.7353342191843441E-2</v>
      </c>
      <c r="AD513" s="103">
        <f t="shared" si="99"/>
        <v>1.9952456917362263E-2</v>
      </c>
      <c r="AE513" s="103">
        <f t="shared" si="100"/>
        <v>3.98156819204373E-4</v>
      </c>
      <c r="AF513" s="46">
        <f t="shared" si="101"/>
        <v>2.2944100035756681E-2</v>
      </c>
    </row>
    <row r="514" spans="1:32" ht="13.5" customHeight="1" x14ac:dyDescent="0.25">
      <c r="A514" s="26" t="s">
        <v>1170</v>
      </c>
      <c r="B514" s="32" t="s">
        <v>1171</v>
      </c>
      <c r="C514" s="13" t="s">
        <v>1176</v>
      </c>
      <c r="D514" s="25" t="s">
        <v>129</v>
      </c>
      <c r="E514" s="11" t="s">
        <v>130</v>
      </c>
      <c r="F514" s="47" t="s">
        <v>131</v>
      </c>
      <c r="G514" s="11" t="s">
        <v>77</v>
      </c>
      <c r="H514" s="66" t="s">
        <v>41</v>
      </c>
      <c r="I514" s="26" t="s">
        <v>58</v>
      </c>
      <c r="J514" s="27">
        <v>900093.65747035551</v>
      </c>
      <c r="K514" s="28" t="s">
        <v>513</v>
      </c>
      <c r="L514" s="29">
        <v>0.2</v>
      </c>
      <c r="M514" s="30" t="s">
        <v>68</v>
      </c>
      <c r="N514" s="28" t="s">
        <v>1018</v>
      </c>
      <c r="O514" s="28"/>
      <c r="P514" s="31"/>
      <c r="Q514" s="137">
        <v>44843.393748541632</v>
      </c>
      <c r="R514" s="137">
        <v>18044.247958330656</v>
      </c>
      <c r="S514" s="35">
        <v>21652.427496624012</v>
      </c>
      <c r="T514" s="35"/>
      <c r="U514" s="35">
        <v>359.48170535656874</v>
      </c>
      <c r="V514" s="5">
        <v>2330.9965027512499</v>
      </c>
      <c r="W514" s="5">
        <v>2048.269536961358</v>
      </c>
      <c r="X514" s="35"/>
      <c r="Y514" s="35"/>
      <c r="Z514" s="103"/>
      <c r="AA514" s="44">
        <f t="shared" si="96"/>
        <v>20734.726166438471</v>
      </c>
      <c r="AB514" s="103">
        <f t="shared" si="97"/>
        <v>0.87024288690811535</v>
      </c>
      <c r="AC514" s="103">
        <f t="shared" si="98"/>
        <v>1.733718123263335E-2</v>
      </c>
      <c r="AD514" s="103">
        <f t="shared" si="99"/>
        <v>2.0047078221884861E-2</v>
      </c>
      <c r="AE514" s="103">
        <f t="shared" si="100"/>
        <v>3.9938255577410089E-4</v>
      </c>
      <c r="AF514" s="46">
        <f t="shared" si="101"/>
        <v>2.3036187394889367E-2</v>
      </c>
    </row>
    <row r="515" spans="1:32" ht="13.5" customHeight="1" x14ac:dyDescent="0.25">
      <c r="A515" s="26" t="s">
        <v>1172</v>
      </c>
      <c r="B515" s="32" t="s">
        <v>1173</v>
      </c>
      <c r="C515" s="13" t="s">
        <v>1176</v>
      </c>
      <c r="D515" s="25" t="s">
        <v>129</v>
      </c>
      <c r="E515" s="11" t="s">
        <v>130</v>
      </c>
      <c r="F515" s="66" t="s">
        <v>133</v>
      </c>
      <c r="G515" s="11" t="s">
        <v>77</v>
      </c>
      <c r="H515" s="66" t="s">
        <v>41</v>
      </c>
      <c r="I515" s="26" t="s">
        <v>58</v>
      </c>
      <c r="J515" s="27">
        <v>2001296.1343873518</v>
      </c>
      <c r="K515" s="28" t="s">
        <v>1017</v>
      </c>
      <c r="L515" s="29"/>
      <c r="M515" s="30"/>
      <c r="N515" s="28" t="s">
        <v>1018</v>
      </c>
      <c r="O515" s="28"/>
      <c r="P515" s="31"/>
      <c r="Q515" s="137">
        <v>3873.7456105716674</v>
      </c>
      <c r="R515" s="137">
        <v>0</v>
      </c>
      <c r="S515" s="35">
        <v>0</v>
      </c>
      <c r="T515" s="35"/>
      <c r="U515" s="35">
        <v>795.34</v>
      </c>
      <c r="V515" s="5">
        <v>2777.4385248537073</v>
      </c>
      <c r="W515" s="5">
        <v>279.22708571796028</v>
      </c>
      <c r="X515" s="35"/>
      <c r="Y515" s="35"/>
      <c r="Z515" s="103">
        <v>2.1024112060331477E-2</v>
      </c>
      <c r="AA515" s="44">
        <f t="shared" si="96"/>
        <v>3572.7785248537075</v>
      </c>
      <c r="AB515" s="103">
        <f t="shared" si="97"/>
        <v>0</v>
      </c>
      <c r="AC515" s="103">
        <f t="shared" si="98"/>
        <v>0.22261105592392305</v>
      </c>
      <c r="AD515" s="103">
        <f t="shared" si="99"/>
        <v>0</v>
      </c>
      <c r="AE515" s="103">
        <f t="shared" si="100"/>
        <v>3.9741245002877801E-4</v>
      </c>
      <c r="AF515" s="46">
        <f t="shared" si="101"/>
        <v>2.2809344372263878E-2</v>
      </c>
    </row>
    <row r="516" spans="1:32" ht="13.5" customHeight="1" x14ac:dyDescent="0.25">
      <c r="A516" s="26" t="s">
        <v>1174</v>
      </c>
      <c r="B516" s="32" t="s">
        <v>1175</v>
      </c>
      <c r="C516" s="13" t="s">
        <v>1176</v>
      </c>
      <c r="D516" s="25" t="s">
        <v>948</v>
      </c>
      <c r="E516" s="11" t="s">
        <v>949</v>
      </c>
      <c r="F516" s="66" t="s">
        <v>1309</v>
      </c>
      <c r="G516" s="11" t="s">
        <v>205</v>
      </c>
      <c r="H516" s="66" t="s">
        <v>41</v>
      </c>
      <c r="I516" s="26" t="s">
        <v>27</v>
      </c>
      <c r="J516" s="27">
        <v>2194641928.4426875</v>
      </c>
      <c r="K516" s="28" t="s">
        <v>513</v>
      </c>
      <c r="L516" s="29"/>
      <c r="M516" s="30"/>
      <c r="N516" s="28" t="s">
        <v>1018</v>
      </c>
      <c r="O516" s="28"/>
      <c r="P516" s="31"/>
      <c r="Q516" s="137">
        <v>45917127.075499997</v>
      </c>
      <c r="R516" s="137">
        <v>42688840</v>
      </c>
      <c r="S516" s="35">
        <v>0</v>
      </c>
      <c r="T516" s="35"/>
      <c r="U516" s="35">
        <v>875361</v>
      </c>
      <c r="V516" s="5">
        <v>1166283</v>
      </c>
      <c r="W516" s="5">
        <v>89447.075500000006</v>
      </c>
      <c r="X516" s="35"/>
      <c r="Y516" s="35"/>
      <c r="Z516" s="103"/>
      <c r="AA516" s="44">
        <f t="shared" si="96"/>
        <v>44730484</v>
      </c>
      <c r="AB516" s="103">
        <f t="shared" si="97"/>
        <v>0.95435676484072918</v>
      </c>
      <c r="AC516" s="103">
        <f t="shared" si="98"/>
        <v>1.9569674229324235E-2</v>
      </c>
      <c r="AD516" s="103">
        <f t="shared" si="99"/>
        <v>1.9451391795057837E-2</v>
      </c>
      <c r="AE516" s="103">
        <f t="shared" si="100"/>
        <v>3.9886278880179509E-4</v>
      </c>
      <c r="AF516" s="46">
        <f t="shared" si="101"/>
        <v>2.0381677493850052E-2</v>
      </c>
    </row>
    <row r="517" spans="1:32" ht="13.5" customHeight="1" x14ac:dyDescent="0.25">
      <c r="A517" s="141" t="s">
        <v>1178</v>
      </c>
      <c r="B517" s="99" t="s">
        <v>1179</v>
      </c>
      <c r="C517" s="13" t="s">
        <v>1177</v>
      </c>
      <c r="D517" s="76" t="s">
        <v>129</v>
      </c>
      <c r="E517" s="66" t="s">
        <v>130</v>
      </c>
      <c r="F517" s="66" t="s">
        <v>1367</v>
      </c>
      <c r="G517" s="66" t="s">
        <v>106</v>
      </c>
      <c r="H517" s="66" t="s">
        <v>26</v>
      </c>
      <c r="I517" s="66" t="s">
        <v>27</v>
      </c>
      <c r="J517" s="142">
        <v>101544983691.25691</v>
      </c>
      <c r="K517" s="66" t="s">
        <v>1180</v>
      </c>
      <c r="L517" s="20">
        <v>0</v>
      </c>
      <c r="M517" s="20"/>
      <c r="N517" s="20" t="s">
        <v>1181</v>
      </c>
      <c r="O517" s="20" t="s">
        <v>65</v>
      </c>
      <c r="P517" s="20" t="s">
        <v>65</v>
      </c>
      <c r="Q517" s="53">
        <v>3891099307</v>
      </c>
      <c r="R517" s="53">
        <v>1830493023</v>
      </c>
      <c r="S517" s="143"/>
      <c r="T517" s="143"/>
      <c r="U517" s="143">
        <v>136991479</v>
      </c>
      <c r="V517" s="5">
        <v>194093368</v>
      </c>
      <c r="W517" s="5">
        <v>3912928</v>
      </c>
      <c r="X517" s="143"/>
      <c r="Y517" s="143">
        <v>1725608509</v>
      </c>
      <c r="Z517" s="143"/>
      <c r="AA517" s="44">
        <f t="shared" ref="AA517:AA532" si="102">+R517+T517+U517+V517</f>
        <v>2161577870</v>
      </c>
      <c r="AB517" s="103">
        <f t="shared" ref="AB517:AB532" si="103">+R517/AA517</f>
        <v>0.84683186685289302</v>
      </c>
      <c r="AC517" s="103">
        <f t="shared" ref="AC517:AC532" si="104">+U517/AA517</f>
        <v>6.3375685373758942E-2</v>
      </c>
      <c r="AD517" s="103">
        <f t="shared" ref="AD517:AD532" si="105">+R517/J517</f>
        <v>1.8026424905099536E-2</v>
      </c>
      <c r="AE517" s="103">
        <f t="shared" ref="AE517:AE532" si="106">+U517/J517</f>
        <v>1.3490718499351638E-3</v>
      </c>
      <c r="AF517" s="46">
        <f t="shared" ref="AF517:AF532" si="107">+AA517/J517+Z517</f>
        <v>2.1286899573219522E-2</v>
      </c>
    </row>
    <row r="518" spans="1:32" ht="13.5" customHeight="1" x14ac:dyDescent="0.25">
      <c r="A518" s="141" t="s">
        <v>1182</v>
      </c>
      <c r="B518" s="99" t="s">
        <v>1183</v>
      </c>
      <c r="C518" s="13" t="s">
        <v>1177</v>
      </c>
      <c r="D518" s="76" t="s">
        <v>948</v>
      </c>
      <c r="E518" s="66" t="s">
        <v>949</v>
      </c>
      <c r="F518" s="47" t="s">
        <v>131</v>
      </c>
      <c r="G518" s="11" t="s">
        <v>205</v>
      </c>
      <c r="H518" s="66" t="s">
        <v>26</v>
      </c>
      <c r="I518" s="66" t="s">
        <v>27</v>
      </c>
      <c r="J518" s="142">
        <v>2116986887.3833992</v>
      </c>
      <c r="K518" s="66" t="s">
        <v>1184</v>
      </c>
      <c r="L518" s="20">
        <v>0</v>
      </c>
      <c r="M518" s="20"/>
      <c r="N518" s="20" t="s">
        <v>1185</v>
      </c>
      <c r="O518" s="66">
        <v>0</v>
      </c>
      <c r="P518" s="144" t="s">
        <v>1186</v>
      </c>
      <c r="Q518" s="53">
        <v>35323950</v>
      </c>
      <c r="R518" s="53">
        <v>34692155</v>
      </c>
      <c r="S518" s="66"/>
      <c r="T518" s="66"/>
      <c r="U518" s="66"/>
      <c r="V518" s="5">
        <v>575487</v>
      </c>
      <c r="W518" s="5">
        <v>56308</v>
      </c>
      <c r="X518" s="66"/>
      <c r="Y518" s="66"/>
      <c r="Z518" s="66"/>
      <c r="AA518" s="44">
        <f t="shared" si="102"/>
        <v>35267642</v>
      </c>
      <c r="AB518" s="103">
        <f t="shared" si="103"/>
        <v>0.98368229438191535</v>
      </c>
      <c r="AC518" s="103">
        <f t="shared" si="104"/>
        <v>0</v>
      </c>
      <c r="AD518" s="103">
        <f t="shared" si="105"/>
        <v>1.638751529674309E-2</v>
      </c>
      <c r="AE518" s="103">
        <f t="shared" si="106"/>
        <v>0</v>
      </c>
      <c r="AF518" s="46">
        <f t="shared" si="107"/>
        <v>1.6659357792995537E-2</v>
      </c>
    </row>
    <row r="519" spans="1:32" ht="13.5" customHeight="1" x14ac:dyDescent="0.25">
      <c r="A519" s="141" t="s">
        <v>1187</v>
      </c>
      <c r="B519" s="99" t="s">
        <v>1188</v>
      </c>
      <c r="C519" s="13" t="s">
        <v>1177</v>
      </c>
      <c r="D519" s="76" t="s">
        <v>948</v>
      </c>
      <c r="E519" s="66" t="s">
        <v>949</v>
      </c>
      <c r="F519" s="47" t="s">
        <v>131</v>
      </c>
      <c r="G519" s="11" t="s">
        <v>205</v>
      </c>
      <c r="H519" s="66" t="s">
        <v>26</v>
      </c>
      <c r="I519" s="66" t="s">
        <v>27</v>
      </c>
      <c r="J519" s="142">
        <v>1824880221.2332015</v>
      </c>
      <c r="K519" s="66" t="s">
        <v>1184</v>
      </c>
      <c r="L519" s="20">
        <v>0</v>
      </c>
      <c r="M519" s="20"/>
      <c r="N519" s="20" t="s">
        <v>1185</v>
      </c>
      <c r="O519" s="66">
        <v>0</v>
      </c>
      <c r="P519" s="144" t="s">
        <v>1186</v>
      </c>
      <c r="Q519" s="53">
        <v>31150973</v>
      </c>
      <c r="R519" s="53">
        <v>30587365</v>
      </c>
      <c r="S519" s="66"/>
      <c r="T519" s="66"/>
      <c r="U519" s="66"/>
      <c r="V519" s="5">
        <v>501487</v>
      </c>
      <c r="W519" s="5">
        <v>62121</v>
      </c>
      <c r="X519" s="66"/>
      <c r="Y519" s="66"/>
      <c r="Z519" s="66"/>
      <c r="AA519" s="44">
        <f t="shared" si="102"/>
        <v>31088852</v>
      </c>
      <c r="AB519" s="103">
        <f t="shared" si="103"/>
        <v>0.98386923389773284</v>
      </c>
      <c r="AC519" s="103">
        <f t="shared" si="104"/>
        <v>0</v>
      </c>
      <c r="AD519" s="103">
        <f t="shared" si="105"/>
        <v>1.6761300081015694E-2</v>
      </c>
      <c r="AE519" s="103">
        <f t="shared" si="106"/>
        <v>0</v>
      </c>
      <c r="AF519" s="46">
        <f t="shared" si="107"/>
        <v>1.7036105514361403E-2</v>
      </c>
    </row>
    <row r="520" spans="1:32" ht="13.5" customHeight="1" x14ac:dyDescent="0.25">
      <c r="A520" s="141" t="s">
        <v>1189</v>
      </c>
      <c r="B520" s="99" t="s">
        <v>1190</v>
      </c>
      <c r="C520" s="13" t="s">
        <v>1177</v>
      </c>
      <c r="D520" s="76" t="s">
        <v>948</v>
      </c>
      <c r="E520" s="66" t="s">
        <v>949</v>
      </c>
      <c r="F520" s="47" t="s">
        <v>131</v>
      </c>
      <c r="G520" s="11" t="s">
        <v>205</v>
      </c>
      <c r="H520" s="66" t="s">
        <v>26</v>
      </c>
      <c r="I520" s="66" t="s">
        <v>27</v>
      </c>
      <c r="J520" s="142">
        <v>1235298467.8181818</v>
      </c>
      <c r="K520" s="66" t="s">
        <v>1184</v>
      </c>
      <c r="L520" s="20">
        <v>0</v>
      </c>
      <c r="M520" s="20"/>
      <c r="N520" s="20" t="s">
        <v>1185</v>
      </c>
      <c r="O520" s="66">
        <v>0</v>
      </c>
      <c r="P520" s="144" t="s">
        <v>1186</v>
      </c>
      <c r="Q520" s="53">
        <v>20776324</v>
      </c>
      <c r="R520" s="53">
        <v>20335245</v>
      </c>
      <c r="S520" s="66"/>
      <c r="T520" s="66"/>
      <c r="U520" s="66"/>
      <c r="V520" s="5">
        <v>348237</v>
      </c>
      <c r="W520" s="5">
        <v>92842</v>
      </c>
      <c r="X520" s="66"/>
      <c r="Y520" s="66"/>
      <c r="Z520" s="66"/>
      <c r="AA520" s="44">
        <f t="shared" si="102"/>
        <v>20683482</v>
      </c>
      <c r="AB520" s="103">
        <f t="shared" si="103"/>
        <v>0.98316352149990993</v>
      </c>
      <c r="AC520" s="103">
        <f t="shared" si="104"/>
        <v>0</v>
      </c>
      <c r="AD520" s="103">
        <f t="shared" si="105"/>
        <v>1.6461807028641969E-2</v>
      </c>
      <c r="AE520" s="103">
        <f t="shared" si="106"/>
        <v>0</v>
      </c>
      <c r="AF520" s="46">
        <f t="shared" si="107"/>
        <v>1.6743712178751209E-2</v>
      </c>
    </row>
    <row r="521" spans="1:32" ht="13.5" customHeight="1" x14ac:dyDescent="0.25">
      <c r="A521" s="141" t="s">
        <v>1191</v>
      </c>
      <c r="B521" s="99" t="s">
        <v>1192</v>
      </c>
      <c r="C521" s="13" t="s">
        <v>1177</v>
      </c>
      <c r="D521" s="76" t="s">
        <v>948</v>
      </c>
      <c r="E521" s="66" t="s">
        <v>949</v>
      </c>
      <c r="F521" s="47" t="s">
        <v>131</v>
      </c>
      <c r="G521" s="11" t="s">
        <v>205</v>
      </c>
      <c r="H521" s="66" t="s">
        <v>26</v>
      </c>
      <c r="I521" s="66" t="s">
        <v>27</v>
      </c>
      <c r="J521" s="142">
        <v>2531777307.0237155</v>
      </c>
      <c r="K521" s="66" t="s">
        <v>1193</v>
      </c>
      <c r="L521" s="20">
        <v>0</v>
      </c>
      <c r="M521" s="20"/>
      <c r="N521" s="20" t="s">
        <v>1185</v>
      </c>
      <c r="O521" s="66">
        <v>0</v>
      </c>
      <c r="P521" s="144" t="s">
        <v>1186</v>
      </c>
      <c r="Q521" s="53">
        <v>41729217</v>
      </c>
      <c r="R521" s="53">
        <v>40996070</v>
      </c>
      <c r="S521" s="66"/>
      <c r="T521" s="66"/>
      <c r="U521" s="66"/>
      <c r="V521" s="5">
        <v>671237</v>
      </c>
      <c r="W521" s="5">
        <v>61910</v>
      </c>
      <c r="X521" s="66"/>
      <c r="Y521" s="66"/>
      <c r="Z521" s="66"/>
      <c r="AA521" s="44">
        <f t="shared" si="102"/>
        <v>41667307</v>
      </c>
      <c r="AB521" s="103">
        <f t="shared" si="103"/>
        <v>0.98389055956988059</v>
      </c>
      <c r="AC521" s="103">
        <f t="shared" si="104"/>
        <v>0</v>
      </c>
      <c r="AD521" s="103">
        <f t="shared" si="105"/>
        <v>1.6192605047161038E-2</v>
      </c>
      <c r="AE521" s="103">
        <f t="shared" si="106"/>
        <v>0</v>
      </c>
      <c r="AF521" s="46">
        <f t="shared" si="107"/>
        <v>1.6457729866053223E-2</v>
      </c>
    </row>
    <row r="522" spans="1:32" ht="13.5" customHeight="1" x14ac:dyDescent="0.25">
      <c r="A522" s="141" t="s">
        <v>1194</v>
      </c>
      <c r="B522" s="99" t="s">
        <v>1195</v>
      </c>
      <c r="C522" s="13" t="s">
        <v>1177</v>
      </c>
      <c r="D522" s="76" t="s">
        <v>948</v>
      </c>
      <c r="E522" s="66" t="s">
        <v>949</v>
      </c>
      <c r="F522" s="47" t="s">
        <v>131</v>
      </c>
      <c r="G522" s="11" t="s">
        <v>205</v>
      </c>
      <c r="H522" s="66" t="s">
        <v>26</v>
      </c>
      <c r="I522" s="66" t="s">
        <v>27</v>
      </c>
      <c r="J522" s="142">
        <v>2470996276.063241</v>
      </c>
      <c r="K522" s="66" t="s">
        <v>1193</v>
      </c>
      <c r="L522" s="20">
        <v>0</v>
      </c>
      <c r="M522" s="20"/>
      <c r="N522" s="20" t="s">
        <v>1185</v>
      </c>
      <c r="O522" s="66">
        <v>0</v>
      </c>
      <c r="P522" s="144" t="s">
        <v>1186</v>
      </c>
      <c r="Q522" s="53">
        <v>41169952</v>
      </c>
      <c r="R522" s="53">
        <v>40420465</v>
      </c>
      <c r="S522" s="66"/>
      <c r="T522" s="66"/>
      <c r="U522" s="66"/>
      <c r="V522" s="5">
        <v>656567</v>
      </c>
      <c r="W522" s="5">
        <v>92920</v>
      </c>
      <c r="X522" s="66"/>
      <c r="Y522" s="66"/>
      <c r="Z522" s="66"/>
      <c r="AA522" s="44">
        <f t="shared" si="102"/>
        <v>41077032</v>
      </c>
      <c r="AB522" s="103">
        <f t="shared" si="103"/>
        <v>0.98401620156003478</v>
      </c>
      <c r="AC522" s="103">
        <f t="shared" si="104"/>
        <v>0</v>
      </c>
      <c r="AD522" s="103">
        <f t="shared" si="105"/>
        <v>1.6357962734123321E-2</v>
      </c>
      <c r="AE522" s="103">
        <f t="shared" si="106"/>
        <v>0</v>
      </c>
      <c r="AF522" s="46">
        <f t="shared" si="107"/>
        <v>1.6623672159248815E-2</v>
      </c>
    </row>
    <row r="523" spans="1:32" ht="13.5" customHeight="1" x14ac:dyDescent="0.25">
      <c r="A523" s="141" t="s">
        <v>1196</v>
      </c>
      <c r="B523" s="99" t="s">
        <v>1197</v>
      </c>
      <c r="C523" s="13" t="s">
        <v>1177</v>
      </c>
      <c r="D523" s="76" t="s">
        <v>948</v>
      </c>
      <c r="E523" s="66" t="s">
        <v>949</v>
      </c>
      <c r="F523" s="47" t="s">
        <v>131</v>
      </c>
      <c r="G523" s="11" t="s">
        <v>205</v>
      </c>
      <c r="H523" s="66" t="s">
        <v>26</v>
      </c>
      <c r="I523" s="66" t="s">
        <v>27</v>
      </c>
      <c r="J523" s="142">
        <v>1522097116.0592885</v>
      </c>
      <c r="K523" s="66" t="s">
        <v>1193</v>
      </c>
      <c r="L523" s="20">
        <v>0</v>
      </c>
      <c r="M523" s="20"/>
      <c r="N523" s="20" t="s">
        <v>1185</v>
      </c>
      <c r="O523" s="66">
        <v>0</v>
      </c>
      <c r="P523" s="144" t="s">
        <v>134</v>
      </c>
      <c r="Q523" s="53">
        <v>26066715</v>
      </c>
      <c r="R523" s="53">
        <v>25522625</v>
      </c>
      <c r="S523" s="66"/>
      <c r="T523" s="66"/>
      <c r="U523" s="66"/>
      <c r="V523" s="5">
        <v>420227</v>
      </c>
      <c r="W523" s="5">
        <v>123863</v>
      </c>
      <c r="X523" s="66"/>
      <c r="Y523" s="66"/>
      <c r="Z523" s="66"/>
      <c r="AA523" s="44">
        <f t="shared" si="102"/>
        <v>25942852</v>
      </c>
      <c r="AB523" s="103">
        <f t="shared" si="103"/>
        <v>0.98380181947613166</v>
      </c>
      <c r="AC523" s="103">
        <f t="shared" si="104"/>
        <v>0</v>
      </c>
      <c r="AD523" s="103">
        <f t="shared" si="105"/>
        <v>1.6768066065375717E-2</v>
      </c>
      <c r="AE523" s="103">
        <f t="shared" si="106"/>
        <v>0</v>
      </c>
      <c r="AF523" s="46">
        <f t="shared" si="107"/>
        <v>1.7044150288626839E-2</v>
      </c>
    </row>
    <row r="524" spans="1:32" ht="13.5" customHeight="1" x14ac:dyDescent="0.25">
      <c r="A524" s="141" t="s">
        <v>1198</v>
      </c>
      <c r="B524" s="99" t="s">
        <v>1199</v>
      </c>
      <c r="C524" s="13" t="s">
        <v>1177</v>
      </c>
      <c r="D524" s="76" t="s">
        <v>948</v>
      </c>
      <c r="E524" s="66" t="s">
        <v>949</v>
      </c>
      <c r="F524" s="47" t="s">
        <v>131</v>
      </c>
      <c r="G524" s="11" t="s">
        <v>205</v>
      </c>
      <c r="H524" s="66" t="s">
        <v>26</v>
      </c>
      <c r="I524" s="66" t="s">
        <v>27</v>
      </c>
      <c r="J524" s="142">
        <v>1690699262.8379447</v>
      </c>
      <c r="K524" s="66" t="s">
        <v>1193</v>
      </c>
      <c r="L524" s="20">
        <v>0</v>
      </c>
      <c r="M524" s="20"/>
      <c r="N524" s="20" t="s">
        <v>1185</v>
      </c>
      <c r="O524" s="66">
        <v>0</v>
      </c>
      <c r="P524" s="144" t="s">
        <v>134</v>
      </c>
      <c r="Q524" s="53">
        <v>29137887</v>
      </c>
      <c r="R524" s="53">
        <v>28513070</v>
      </c>
      <c r="S524" s="66"/>
      <c r="T524" s="66"/>
      <c r="U524" s="66"/>
      <c r="V524" s="5">
        <v>462351</v>
      </c>
      <c r="W524" s="5">
        <v>162466</v>
      </c>
      <c r="X524" s="66"/>
      <c r="Y524" s="66"/>
      <c r="Z524" s="66"/>
      <c r="AA524" s="44">
        <f t="shared" si="102"/>
        <v>28975421</v>
      </c>
      <c r="AB524" s="103">
        <f t="shared" si="103"/>
        <v>0.98404333797255272</v>
      </c>
      <c r="AC524" s="103">
        <f t="shared" si="104"/>
        <v>0</v>
      </c>
      <c r="AD524" s="103">
        <f t="shared" si="105"/>
        <v>1.686466104689667E-2</v>
      </c>
      <c r="AE524" s="103">
        <f t="shared" si="106"/>
        <v>0</v>
      </c>
      <c r="AF524" s="46">
        <f t="shared" si="107"/>
        <v>1.7138128369064844E-2</v>
      </c>
    </row>
    <row r="525" spans="1:32" ht="13.5" customHeight="1" x14ac:dyDescent="0.25">
      <c r="A525" s="141" t="s">
        <v>1200</v>
      </c>
      <c r="B525" s="99" t="s">
        <v>1201</v>
      </c>
      <c r="C525" s="13" t="s">
        <v>1177</v>
      </c>
      <c r="D525" s="76" t="s">
        <v>948</v>
      </c>
      <c r="E525" s="66" t="s">
        <v>949</v>
      </c>
      <c r="F525" s="47" t="s">
        <v>131</v>
      </c>
      <c r="G525" s="11" t="s">
        <v>205</v>
      </c>
      <c r="H525" s="66" t="s">
        <v>26</v>
      </c>
      <c r="I525" s="66" t="s">
        <v>27</v>
      </c>
      <c r="J525" s="142">
        <v>1853630399.8300395</v>
      </c>
      <c r="K525" s="66" t="s">
        <v>1193</v>
      </c>
      <c r="L525" s="20">
        <v>0</v>
      </c>
      <c r="M525" s="20"/>
      <c r="N525" s="20" t="s">
        <v>1185</v>
      </c>
      <c r="O525" s="66">
        <v>0</v>
      </c>
      <c r="P525" s="144" t="s">
        <v>134</v>
      </c>
      <c r="Q525" s="53">
        <v>30581460</v>
      </c>
      <c r="R525" s="53">
        <v>29986575</v>
      </c>
      <c r="S525" s="66"/>
      <c r="T525" s="66"/>
      <c r="U525" s="66"/>
      <c r="V525" s="5">
        <v>501965</v>
      </c>
      <c r="W525" s="5">
        <v>92920</v>
      </c>
      <c r="X525" s="66"/>
      <c r="Y525" s="66"/>
      <c r="Z525" s="66"/>
      <c r="AA525" s="44">
        <f t="shared" si="102"/>
        <v>30488540</v>
      </c>
      <c r="AB525" s="103">
        <f t="shared" si="103"/>
        <v>0.9835359449812946</v>
      </c>
      <c r="AC525" s="103">
        <f t="shared" si="104"/>
        <v>0</v>
      </c>
      <c r="AD525" s="103">
        <f t="shared" si="105"/>
        <v>1.6177213646663049E-2</v>
      </c>
      <c r="AE525" s="103">
        <f t="shared" si="106"/>
        <v>0</v>
      </c>
      <c r="AF525" s="46">
        <f t="shared" si="107"/>
        <v>1.644801466505702E-2</v>
      </c>
    </row>
    <row r="526" spans="1:32" ht="13.5" customHeight="1" x14ac:dyDescent="0.25">
      <c r="A526" s="141" t="s">
        <v>1202</v>
      </c>
      <c r="B526" s="99" t="s">
        <v>1203</v>
      </c>
      <c r="C526" s="13" t="s">
        <v>1177</v>
      </c>
      <c r="D526" s="76" t="s">
        <v>948</v>
      </c>
      <c r="E526" s="66" t="s">
        <v>949</v>
      </c>
      <c r="F526" s="47" t="s">
        <v>131</v>
      </c>
      <c r="G526" s="11" t="s">
        <v>205</v>
      </c>
      <c r="H526" s="66" t="s">
        <v>26</v>
      </c>
      <c r="I526" s="66" t="s">
        <v>27</v>
      </c>
      <c r="J526" s="142">
        <v>1366555825.4268775</v>
      </c>
      <c r="K526" s="66" t="s">
        <v>1193</v>
      </c>
      <c r="L526" s="20">
        <v>0</v>
      </c>
      <c r="M526" s="20"/>
      <c r="N526" s="20" t="s">
        <v>1185</v>
      </c>
      <c r="O526" s="66">
        <v>0</v>
      </c>
      <c r="P526" s="144" t="s">
        <v>134</v>
      </c>
      <c r="Q526" s="53">
        <v>23940872</v>
      </c>
      <c r="R526" s="53">
        <v>23465120</v>
      </c>
      <c r="S526" s="66"/>
      <c r="T526" s="66"/>
      <c r="U526" s="66"/>
      <c r="V526" s="5">
        <v>382832</v>
      </c>
      <c r="W526" s="5">
        <v>92920</v>
      </c>
      <c r="X526" s="66"/>
      <c r="Y526" s="66"/>
      <c r="Z526" s="66"/>
      <c r="AA526" s="44">
        <f t="shared" si="102"/>
        <v>23847952</v>
      </c>
      <c r="AB526" s="103">
        <f t="shared" si="103"/>
        <v>0.98394696534109094</v>
      </c>
      <c r="AC526" s="103">
        <f t="shared" si="104"/>
        <v>0</v>
      </c>
      <c r="AD526" s="103">
        <f t="shared" si="105"/>
        <v>1.717099262495924E-2</v>
      </c>
      <c r="AE526" s="103">
        <f t="shared" si="106"/>
        <v>0</v>
      </c>
      <c r="AF526" s="46">
        <f t="shared" si="107"/>
        <v>1.745113632116017E-2</v>
      </c>
    </row>
    <row r="527" spans="1:32" ht="13.5" customHeight="1" x14ac:dyDescent="0.25">
      <c r="A527" s="141" t="s">
        <v>1204</v>
      </c>
      <c r="B527" s="99" t="s">
        <v>1205</v>
      </c>
      <c r="C527" s="13" t="s">
        <v>1177</v>
      </c>
      <c r="D527" s="76" t="s">
        <v>948</v>
      </c>
      <c r="E527" s="66" t="s">
        <v>949</v>
      </c>
      <c r="F527" s="47" t="s">
        <v>131</v>
      </c>
      <c r="G527" s="11" t="s">
        <v>205</v>
      </c>
      <c r="H527" s="66" t="s">
        <v>26</v>
      </c>
      <c r="I527" s="66" t="s">
        <v>27</v>
      </c>
      <c r="J527" s="142">
        <v>2472324318.486166</v>
      </c>
      <c r="K527" s="66" t="s">
        <v>1193</v>
      </c>
      <c r="L527" s="20">
        <v>0</v>
      </c>
      <c r="M527" s="20"/>
      <c r="N527" s="20" t="s">
        <v>1185</v>
      </c>
      <c r="O527" s="66">
        <v>0</v>
      </c>
      <c r="P527" s="144" t="s">
        <v>134</v>
      </c>
      <c r="Q527" s="53">
        <v>43669187</v>
      </c>
      <c r="R527" s="53">
        <v>42927285</v>
      </c>
      <c r="S527" s="66"/>
      <c r="T527" s="66"/>
      <c r="U527" s="66"/>
      <c r="V527" s="5">
        <v>662227</v>
      </c>
      <c r="W527" s="5">
        <v>79675</v>
      </c>
      <c r="X527" s="66"/>
      <c r="Y527" s="66"/>
      <c r="Z527" s="66"/>
      <c r="AA527" s="44">
        <f t="shared" si="102"/>
        <v>43589512</v>
      </c>
      <c r="AB527" s="103">
        <f t="shared" si="103"/>
        <v>0.9848076528133648</v>
      </c>
      <c r="AC527" s="103">
        <f t="shared" si="104"/>
        <v>0</v>
      </c>
      <c r="AD527" s="103">
        <f t="shared" si="105"/>
        <v>1.7363128566516263E-2</v>
      </c>
      <c r="AE527" s="103">
        <f t="shared" si="106"/>
        <v>0</v>
      </c>
      <c r="AF527" s="46">
        <f t="shared" si="107"/>
        <v>1.7630984605891183E-2</v>
      </c>
    </row>
    <row r="528" spans="1:32" ht="13.5" customHeight="1" x14ac:dyDescent="0.25">
      <c r="A528" s="141" t="s">
        <v>1206</v>
      </c>
      <c r="B528" s="99" t="s">
        <v>1207</v>
      </c>
      <c r="C528" s="13" t="s">
        <v>1177</v>
      </c>
      <c r="D528" s="76" t="s">
        <v>948</v>
      </c>
      <c r="E528" s="66" t="s">
        <v>949</v>
      </c>
      <c r="F528" s="47" t="s">
        <v>131</v>
      </c>
      <c r="G528" s="11" t="s">
        <v>205</v>
      </c>
      <c r="H528" s="66" t="s">
        <v>26</v>
      </c>
      <c r="I528" s="66" t="s">
        <v>27</v>
      </c>
      <c r="J528" s="142">
        <v>1324359996.541502</v>
      </c>
      <c r="K528" s="66" t="s">
        <v>1193</v>
      </c>
      <c r="L528" s="20">
        <v>0</v>
      </c>
      <c r="M528" s="20"/>
      <c r="N528" s="20" t="s">
        <v>1185</v>
      </c>
      <c r="O528" s="66">
        <v>0</v>
      </c>
      <c r="P528" s="144" t="s">
        <v>134</v>
      </c>
      <c r="Q528" s="53">
        <v>23407496</v>
      </c>
      <c r="R528" s="53">
        <v>22942075</v>
      </c>
      <c r="S528" s="66"/>
      <c r="T528" s="66"/>
      <c r="U528" s="66"/>
      <c r="V528" s="5">
        <v>372501</v>
      </c>
      <c r="W528" s="5">
        <v>92920</v>
      </c>
      <c r="X528" s="66"/>
      <c r="Y528" s="66"/>
      <c r="Z528" s="66"/>
      <c r="AA528" s="44">
        <f t="shared" si="102"/>
        <v>23314576</v>
      </c>
      <c r="AB528" s="103">
        <f t="shared" si="103"/>
        <v>0.98402282760793081</v>
      </c>
      <c r="AC528" s="103">
        <f t="shared" si="104"/>
        <v>0</v>
      </c>
      <c r="AD528" s="103">
        <f t="shared" si="105"/>
        <v>1.7323141034093485E-2</v>
      </c>
      <c r="AE528" s="103">
        <f t="shared" si="106"/>
        <v>0</v>
      </c>
      <c r="AF528" s="46">
        <f t="shared" si="107"/>
        <v>1.7604409723100074E-2</v>
      </c>
    </row>
    <row r="529" spans="1:32" ht="13.5" customHeight="1" x14ac:dyDescent="0.25">
      <c r="A529" s="141" t="s">
        <v>1208</v>
      </c>
      <c r="B529" s="99" t="s">
        <v>1209</v>
      </c>
      <c r="C529" s="13" t="s">
        <v>1177</v>
      </c>
      <c r="D529" s="76" t="s">
        <v>948</v>
      </c>
      <c r="E529" s="66" t="s">
        <v>949</v>
      </c>
      <c r="F529" s="47" t="s">
        <v>131</v>
      </c>
      <c r="G529" s="11" t="s">
        <v>205</v>
      </c>
      <c r="H529" s="66" t="s">
        <v>26</v>
      </c>
      <c r="I529" s="66" t="s">
        <v>27</v>
      </c>
      <c r="J529" s="142">
        <v>1115638255.549407</v>
      </c>
      <c r="K529" s="66" t="s">
        <v>1193</v>
      </c>
      <c r="L529" s="20">
        <v>0</v>
      </c>
      <c r="M529" s="20"/>
      <c r="N529" s="20" t="s">
        <v>1185</v>
      </c>
      <c r="O529" s="66">
        <v>0</v>
      </c>
      <c r="P529" s="144" t="s">
        <v>134</v>
      </c>
      <c r="Q529" s="53">
        <v>20088953</v>
      </c>
      <c r="R529" s="53">
        <v>19646125</v>
      </c>
      <c r="S529" s="66"/>
      <c r="T529" s="66"/>
      <c r="U529" s="66"/>
      <c r="V529" s="5">
        <v>318965</v>
      </c>
      <c r="W529" s="5">
        <v>123863</v>
      </c>
      <c r="X529" s="66"/>
      <c r="Y529" s="66"/>
      <c r="Z529" s="66"/>
      <c r="AA529" s="44">
        <f t="shared" si="102"/>
        <v>19965090</v>
      </c>
      <c r="AB529" s="103">
        <f t="shared" si="103"/>
        <v>0.98402386365400807</v>
      </c>
      <c r="AC529" s="103">
        <f t="shared" si="104"/>
        <v>0</v>
      </c>
      <c r="AD529" s="103">
        <f t="shared" si="105"/>
        <v>1.7609762754437881E-2</v>
      </c>
      <c r="AE529" s="103">
        <f t="shared" si="106"/>
        <v>0</v>
      </c>
      <c r="AF529" s="46">
        <f t="shared" si="107"/>
        <v>1.7895666360210994E-2</v>
      </c>
    </row>
    <row r="530" spans="1:32" ht="13.5" customHeight="1" x14ac:dyDescent="0.25">
      <c r="A530" s="141" t="s">
        <v>1210</v>
      </c>
      <c r="B530" s="99" t="s">
        <v>1211</v>
      </c>
      <c r="C530" s="13" t="s">
        <v>1177</v>
      </c>
      <c r="D530" s="76" t="s">
        <v>948</v>
      </c>
      <c r="E530" s="66" t="s">
        <v>949</v>
      </c>
      <c r="F530" s="47" t="s">
        <v>131</v>
      </c>
      <c r="G530" s="11" t="s">
        <v>205</v>
      </c>
      <c r="H530" s="66" t="s">
        <v>26</v>
      </c>
      <c r="I530" s="66" t="s">
        <v>27</v>
      </c>
      <c r="J530" s="142">
        <v>1080492373.2134387</v>
      </c>
      <c r="K530" s="66" t="s">
        <v>1193</v>
      </c>
      <c r="L530" s="20">
        <v>0</v>
      </c>
      <c r="M530" s="20"/>
      <c r="N530" s="20" t="s">
        <v>1185</v>
      </c>
      <c r="O530" s="66">
        <v>0</v>
      </c>
      <c r="P530" s="144" t="s">
        <v>134</v>
      </c>
      <c r="Q530" s="53">
        <v>19273427</v>
      </c>
      <c r="R530" s="53">
        <v>18868675</v>
      </c>
      <c r="S530" s="66"/>
      <c r="T530" s="66"/>
      <c r="U530" s="66"/>
      <c r="V530" s="5">
        <v>311832</v>
      </c>
      <c r="W530" s="5">
        <v>92920</v>
      </c>
      <c r="X530" s="66"/>
      <c r="Y530" s="66"/>
      <c r="Z530" s="66"/>
      <c r="AA530" s="44">
        <f t="shared" si="102"/>
        <v>19180507</v>
      </c>
      <c r="AB530" s="103">
        <f t="shared" si="103"/>
        <v>0.98374224414401557</v>
      </c>
      <c r="AC530" s="103">
        <f t="shared" si="104"/>
        <v>0</v>
      </c>
      <c r="AD530" s="103">
        <f t="shared" si="105"/>
        <v>1.7463033953570271E-2</v>
      </c>
      <c r="AE530" s="103">
        <f t="shared" si="106"/>
        <v>0</v>
      </c>
      <c r="AF530" s="46">
        <f t="shared" si="107"/>
        <v>1.77516357130372E-2</v>
      </c>
    </row>
    <row r="531" spans="1:32" ht="13.5" customHeight="1" x14ac:dyDescent="0.25">
      <c r="A531" s="141" t="s">
        <v>1212</v>
      </c>
      <c r="B531" s="99" t="s">
        <v>1213</v>
      </c>
      <c r="C531" s="13" t="s">
        <v>1177</v>
      </c>
      <c r="D531" s="76" t="s">
        <v>948</v>
      </c>
      <c r="E531" s="66" t="s">
        <v>949</v>
      </c>
      <c r="F531" s="47" t="s">
        <v>131</v>
      </c>
      <c r="G531" s="11" t="s">
        <v>205</v>
      </c>
      <c r="H531" s="66" t="s">
        <v>26</v>
      </c>
      <c r="I531" s="66" t="s">
        <v>27</v>
      </c>
      <c r="J531" s="142">
        <v>3809059863.972332</v>
      </c>
      <c r="K531" s="66" t="s">
        <v>1193</v>
      </c>
      <c r="L531" s="20">
        <v>0</v>
      </c>
      <c r="M531" s="20"/>
      <c r="N531" s="20" t="s">
        <v>1185</v>
      </c>
      <c r="O531" s="66">
        <v>0</v>
      </c>
      <c r="P531" s="144" t="s">
        <v>134</v>
      </c>
      <c r="Q531" s="53">
        <v>68530244</v>
      </c>
      <c r="R531" s="53">
        <v>67385570</v>
      </c>
      <c r="S531" s="66"/>
      <c r="T531" s="66"/>
      <c r="U531" s="66"/>
      <c r="V531" s="5">
        <v>993237</v>
      </c>
      <c r="W531" s="5">
        <v>151437</v>
      </c>
      <c r="X531" s="66"/>
      <c r="Y531" s="66"/>
      <c r="Z531" s="66"/>
      <c r="AA531" s="44">
        <f t="shared" si="102"/>
        <v>68378807</v>
      </c>
      <c r="AB531" s="103">
        <f t="shared" si="103"/>
        <v>0.98547449065614734</v>
      </c>
      <c r="AC531" s="103">
        <f t="shared" si="104"/>
        <v>0</v>
      </c>
      <c r="AD531" s="103">
        <f t="shared" si="105"/>
        <v>1.7690866619703375E-2</v>
      </c>
      <c r="AE531" s="103">
        <f t="shared" si="106"/>
        <v>0</v>
      </c>
      <c r="AF531" s="46">
        <f t="shared" si="107"/>
        <v>1.7951623088614362E-2</v>
      </c>
    </row>
    <row r="532" spans="1:32" ht="13.5" customHeight="1" x14ac:dyDescent="0.25">
      <c r="A532" s="141" t="s">
        <v>1214</v>
      </c>
      <c r="B532" s="99" t="s">
        <v>1215</v>
      </c>
      <c r="C532" s="13" t="s">
        <v>1177</v>
      </c>
      <c r="D532" s="76" t="s">
        <v>948</v>
      </c>
      <c r="E532" s="66" t="s">
        <v>949</v>
      </c>
      <c r="F532" s="47" t="s">
        <v>131</v>
      </c>
      <c r="G532" s="11" t="s">
        <v>205</v>
      </c>
      <c r="H532" s="66" t="s">
        <v>26</v>
      </c>
      <c r="I532" s="66" t="s">
        <v>27</v>
      </c>
      <c r="J532" s="142">
        <v>1620144374.9683795</v>
      </c>
      <c r="K532" s="66" t="s">
        <v>1193</v>
      </c>
      <c r="L532" s="20">
        <v>0</v>
      </c>
      <c r="M532" s="20"/>
      <c r="N532" s="20" t="s">
        <v>1185</v>
      </c>
      <c r="O532" s="66">
        <v>0</v>
      </c>
      <c r="P532" s="144" t="s">
        <v>134</v>
      </c>
      <c r="Q532" s="53">
        <v>29192214</v>
      </c>
      <c r="R532" s="53">
        <v>28655727</v>
      </c>
      <c r="S532" s="66"/>
      <c r="T532" s="66"/>
      <c r="U532" s="66"/>
      <c r="V532" s="5">
        <v>443567</v>
      </c>
      <c r="W532" s="5">
        <v>92920</v>
      </c>
      <c r="X532" s="66"/>
      <c r="Y532" s="66"/>
      <c r="Z532" s="66"/>
      <c r="AA532" s="44">
        <f t="shared" si="102"/>
        <v>29099294</v>
      </c>
      <c r="AB532" s="103">
        <f t="shared" si="103"/>
        <v>0.98475677794794614</v>
      </c>
      <c r="AC532" s="103">
        <f t="shared" si="104"/>
        <v>0</v>
      </c>
      <c r="AD532" s="103">
        <f t="shared" si="105"/>
        <v>1.7687144085883875E-2</v>
      </c>
      <c r="AE532" s="103">
        <f t="shared" si="106"/>
        <v>0</v>
      </c>
      <c r="AF532" s="46">
        <f t="shared" si="107"/>
        <v>1.7960926476424631E-2</v>
      </c>
    </row>
    <row r="533" spans="1:32" ht="13.5" customHeight="1" x14ac:dyDescent="0.25">
      <c r="A533" s="48" t="s">
        <v>1216</v>
      </c>
      <c r="B533" s="145" t="s">
        <v>1217</v>
      </c>
      <c r="C533" s="13" t="s">
        <v>1293</v>
      </c>
      <c r="D533" s="76" t="s">
        <v>129</v>
      </c>
      <c r="E533" s="146" t="s">
        <v>130</v>
      </c>
      <c r="F533" s="66" t="s">
        <v>133</v>
      </c>
      <c r="G533" s="66" t="s">
        <v>50</v>
      </c>
      <c r="H533" s="66" t="s">
        <v>41</v>
      </c>
      <c r="I533" s="48" t="s">
        <v>27</v>
      </c>
      <c r="J533" s="147">
        <v>1709654726.5511894</v>
      </c>
      <c r="K533" s="148" t="s">
        <v>1218</v>
      </c>
      <c r="L533" s="149"/>
      <c r="M533" s="149"/>
      <c r="N533" s="148" t="s">
        <v>524</v>
      </c>
      <c r="O533" s="150">
        <v>5.2500000000000003E-3</v>
      </c>
      <c r="P533" s="148" t="s">
        <v>65</v>
      </c>
      <c r="Q533" s="151">
        <v>38509715.800863631</v>
      </c>
      <c r="R533" s="151">
        <v>34295060</v>
      </c>
      <c r="S533" s="147"/>
      <c r="T533" s="147">
        <v>855133.56102885003</v>
      </c>
      <c r="U533" s="147">
        <v>1865044.1139578165</v>
      </c>
      <c r="V533" s="5">
        <v>1303751.2836531589</v>
      </c>
      <c r="W533" s="5">
        <v>190726.84222379932</v>
      </c>
      <c r="X533" s="147"/>
      <c r="Y533" s="147"/>
      <c r="Z533" s="150">
        <v>6.6219299999999998E-3</v>
      </c>
      <c r="AA533" s="44">
        <f t="shared" ref="AA533:AA561" si="108">+R533+T533+U533+V533</f>
        <v>38318988.95863983</v>
      </c>
      <c r="AB533" s="103">
        <f t="shared" ref="AB533:AB561" si="109">+R533/AA533</f>
        <v>0.89498864484699436</v>
      </c>
      <c r="AC533" s="103">
        <f t="shared" ref="AC533:AC561" si="110">+U533/AA533</f>
        <v>4.8671537653847796E-2</v>
      </c>
      <c r="AD533" s="103">
        <f t="shared" ref="AD533:AD561" si="111">+R533/J533</f>
        <v>2.0059640971590739E-2</v>
      </c>
      <c r="AE533" s="103">
        <f t="shared" ref="AE533:AE561" si="112">+U533/J533</f>
        <v>1.0908893386444684E-3</v>
      </c>
      <c r="AF533" s="46">
        <f t="shared" ref="AF533:AF561" si="113">+AA533/J533+Z533</f>
        <v>2.9035221036804268E-2</v>
      </c>
    </row>
    <row r="534" spans="1:32" ht="13.5" customHeight="1" x14ac:dyDescent="0.25">
      <c r="A534" s="48" t="s">
        <v>1220</v>
      </c>
      <c r="B534" s="145" t="s">
        <v>1221</v>
      </c>
      <c r="C534" s="13" t="s">
        <v>1293</v>
      </c>
      <c r="D534" s="76" t="s">
        <v>129</v>
      </c>
      <c r="E534" s="146" t="s">
        <v>130</v>
      </c>
      <c r="F534" s="66" t="s">
        <v>1309</v>
      </c>
      <c r="G534" s="146" t="s">
        <v>64</v>
      </c>
      <c r="H534" s="66" t="s">
        <v>26</v>
      </c>
      <c r="I534" s="48" t="s">
        <v>27</v>
      </c>
      <c r="J534" s="147">
        <v>1637075536.7101927</v>
      </c>
      <c r="K534" s="148" t="s">
        <v>1222</v>
      </c>
      <c r="L534" s="149"/>
      <c r="M534" s="149"/>
      <c r="N534" s="148" t="s">
        <v>524</v>
      </c>
      <c r="O534" s="150">
        <v>5.2500000000000003E-3</v>
      </c>
      <c r="P534" s="148" t="s">
        <v>65</v>
      </c>
      <c r="Q534" s="151">
        <v>25411431.998561215</v>
      </c>
      <c r="R534" s="151">
        <v>21128260.337255094</v>
      </c>
      <c r="S534" s="147"/>
      <c r="T534" s="147">
        <v>819216.48107296624</v>
      </c>
      <c r="U534" s="147">
        <v>1928541.5373108196</v>
      </c>
      <c r="V534" s="5">
        <v>1286307.7610507973</v>
      </c>
      <c r="W534" s="5">
        <v>249105.88187154074</v>
      </c>
      <c r="X534" s="147"/>
      <c r="Y534" s="147"/>
      <c r="Z534" s="150"/>
      <c r="AA534" s="44">
        <f t="shared" si="108"/>
        <v>25162326.116689678</v>
      </c>
      <c r="AB534" s="103">
        <f t="shared" si="109"/>
        <v>0.83967834449300505</v>
      </c>
      <c r="AC534" s="103">
        <f t="shared" si="110"/>
        <v>7.6644008521599111E-2</v>
      </c>
      <c r="AD534" s="103">
        <f t="shared" si="111"/>
        <v>1.2906099849072129E-2</v>
      </c>
      <c r="AE534" s="103">
        <f t="shared" si="112"/>
        <v>1.1780406548535607E-3</v>
      </c>
      <c r="AF534" s="46">
        <f t="shared" si="113"/>
        <v>1.5370290223293528E-2</v>
      </c>
    </row>
    <row r="535" spans="1:32" ht="13.5" customHeight="1" x14ac:dyDescent="0.25">
      <c r="A535" s="48" t="s">
        <v>1223</v>
      </c>
      <c r="B535" s="145" t="s">
        <v>1224</v>
      </c>
      <c r="C535" s="13" t="s">
        <v>1293</v>
      </c>
      <c r="D535" s="76" t="s">
        <v>129</v>
      </c>
      <c r="E535" s="146" t="s">
        <v>130</v>
      </c>
      <c r="F535" s="66" t="s">
        <v>1309</v>
      </c>
      <c r="G535" s="146" t="s">
        <v>64</v>
      </c>
      <c r="H535" s="66" t="s">
        <v>26</v>
      </c>
      <c r="I535" s="48" t="s">
        <v>27</v>
      </c>
      <c r="J535" s="147">
        <v>1593716.3810477029</v>
      </c>
      <c r="K535" s="148" t="s">
        <v>1225</v>
      </c>
      <c r="L535" s="149"/>
      <c r="M535" s="149"/>
      <c r="N535" s="148" t="s">
        <v>524</v>
      </c>
      <c r="O535" s="150">
        <v>5.2500000000000003E-3</v>
      </c>
      <c r="P535" s="148" t="s">
        <v>65</v>
      </c>
      <c r="Q535" s="151">
        <v>24738.391438779498</v>
      </c>
      <c r="R535" s="151">
        <v>20568.66274490354</v>
      </c>
      <c r="S535" s="147"/>
      <c r="T535" s="147">
        <v>797.51892703370629</v>
      </c>
      <c r="U535" s="147">
        <v>1877.4626891802827</v>
      </c>
      <c r="V535" s="5">
        <v>1252.2389492027196</v>
      </c>
      <c r="W535" s="5">
        <v>242.50812845924844</v>
      </c>
      <c r="X535" s="147"/>
      <c r="Y535" s="147"/>
      <c r="Z535" s="150"/>
      <c r="AA535" s="44">
        <f t="shared" si="108"/>
        <v>24495.883310320249</v>
      </c>
      <c r="AB535" s="103">
        <f t="shared" si="109"/>
        <v>0.83967834449300516</v>
      </c>
      <c r="AC535" s="103">
        <f t="shared" si="110"/>
        <v>7.6644008521599111E-2</v>
      </c>
      <c r="AD535" s="103">
        <f t="shared" si="111"/>
        <v>1.2906099849072131E-2</v>
      </c>
      <c r="AE535" s="103">
        <f t="shared" si="112"/>
        <v>1.1780406548535607E-3</v>
      </c>
      <c r="AF535" s="46">
        <f t="shared" si="113"/>
        <v>1.5370290223293528E-2</v>
      </c>
    </row>
    <row r="536" spans="1:32" ht="13.5" customHeight="1" x14ac:dyDescent="0.25">
      <c r="A536" s="48" t="s">
        <v>1226</v>
      </c>
      <c r="B536" s="145" t="s">
        <v>1227</v>
      </c>
      <c r="C536" s="13" t="s">
        <v>1293</v>
      </c>
      <c r="D536" s="76" t="s">
        <v>129</v>
      </c>
      <c r="E536" s="146" t="s">
        <v>130</v>
      </c>
      <c r="F536" s="66" t="s">
        <v>1309</v>
      </c>
      <c r="G536" s="50" t="s">
        <v>266</v>
      </c>
      <c r="H536" s="66" t="s">
        <v>26</v>
      </c>
      <c r="I536" s="48" t="s">
        <v>27</v>
      </c>
      <c r="J536" s="147">
        <v>1220536137.5792351</v>
      </c>
      <c r="K536" s="148" t="s">
        <v>1228</v>
      </c>
      <c r="L536" s="149"/>
      <c r="M536" s="149"/>
      <c r="N536" s="148" t="s">
        <v>524</v>
      </c>
      <c r="O536" s="150">
        <v>5.2500000000000003E-3</v>
      </c>
      <c r="P536" s="148" t="s">
        <v>65</v>
      </c>
      <c r="Q536" s="151">
        <v>20575840.259999998</v>
      </c>
      <c r="R536" s="151">
        <v>17057750</v>
      </c>
      <c r="S536" s="147"/>
      <c r="T536" s="147">
        <v>610459</v>
      </c>
      <c r="U536" s="147">
        <v>1466993</v>
      </c>
      <c r="V536" s="5">
        <v>1182560</v>
      </c>
      <c r="W536" s="5">
        <v>258078.26</v>
      </c>
      <c r="X536" s="147"/>
      <c r="Y536" s="147"/>
      <c r="Z536" s="149">
        <v>1.4069799999999999E-3</v>
      </c>
      <c r="AA536" s="44">
        <f t="shared" si="108"/>
        <v>20317762</v>
      </c>
      <c r="AB536" s="103">
        <f t="shared" si="109"/>
        <v>0.83954866682659246</v>
      </c>
      <c r="AC536" s="103">
        <f t="shared" si="110"/>
        <v>7.2202489624595467E-2</v>
      </c>
      <c r="AD536" s="103">
        <f t="shared" si="111"/>
        <v>1.3975620610325961E-2</v>
      </c>
      <c r="AE536" s="103">
        <f t="shared" si="112"/>
        <v>1.201925084258118E-3</v>
      </c>
      <c r="AF536" s="46">
        <f t="shared" si="113"/>
        <v>1.8053567818610169E-2</v>
      </c>
    </row>
    <row r="537" spans="1:32" ht="13.5" customHeight="1" x14ac:dyDescent="0.25">
      <c r="A537" s="48" t="s">
        <v>1229</v>
      </c>
      <c r="B537" s="145" t="s">
        <v>1230</v>
      </c>
      <c r="C537" s="13" t="s">
        <v>1293</v>
      </c>
      <c r="D537" s="76" t="s">
        <v>129</v>
      </c>
      <c r="E537" s="146" t="s">
        <v>130</v>
      </c>
      <c r="F537" s="66" t="s">
        <v>1309</v>
      </c>
      <c r="G537" s="50" t="s">
        <v>266</v>
      </c>
      <c r="H537" s="66" t="s">
        <v>26</v>
      </c>
      <c r="I537" s="48" t="s">
        <v>27</v>
      </c>
      <c r="J537" s="147">
        <v>651097763.33606553</v>
      </c>
      <c r="K537" s="148" t="s">
        <v>1231</v>
      </c>
      <c r="L537" s="149"/>
      <c r="M537" s="149"/>
      <c r="N537" s="148" t="s">
        <v>524</v>
      </c>
      <c r="O537" s="150">
        <v>5.2500000000000003E-3</v>
      </c>
      <c r="P537" s="148" t="s">
        <v>65</v>
      </c>
      <c r="Q537" s="151">
        <v>12502433.890000001</v>
      </c>
      <c r="R537" s="151">
        <v>9996255</v>
      </c>
      <c r="S537" s="147"/>
      <c r="T537" s="147">
        <v>325588</v>
      </c>
      <c r="U537" s="147">
        <v>922101</v>
      </c>
      <c r="V537" s="5">
        <v>1038560</v>
      </c>
      <c r="W537" s="5">
        <v>219929.89</v>
      </c>
      <c r="X537" s="147"/>
      <c r="Y537" s="147"/>
      <c r="Z537" s="149">
        <v>1.7973500000000001E-3</v>
      </c>
      <c r="AA537" s="44">
        <f t="shared" si="108"/>
        <v>12282504</v>
      </c>
      <c r="AB537" s="103">
        <f t="shared" si="109"/>
        <v>0.81386132664805155</v>
      </c>
      <c r="AC537" s="103">
        <f t="shared" si="110"/>
        <v>7.5074349660297288E-2</v>
      </c>
      <c r="AD537" s="103">
        <f t="shared" si="111"/>
        <v>1.5352924803153426E-2</v>
      </c>
      <c r="AE537" s="103">
        <f t="shared" si="112"/>
        <v>1.4162251076940892E-3</v>
      </c>
      <c r="AF537" s="46">
        <f t="shared" si="113"/>
        <v>2.0661650711259482E-2</v>
      </c>
    </row>
    <row r="538" spans="1:32" ht="13.5" customHeight="1" x14ac:dyDescent="0.25">
      <c r="A538" s="48" t="s">
        <v>1232</v>
      </c>
      <c r="B538" s="145" t="s">
        <v>1233</v>
      </c>
      <c r="C538" s="13" t="s">
        <v>1293</v>
      </c>
      <c r="D538" s="76" t="s">
        <v>129</v>
      </c>
      <c r="E538" s="146" t="s">
        <v>130</v>
      </c>
      <c r="F538" s="66" t="s">
        <v>1309</v>
      </c>
      <c r="G538" s="66" t="s">
        <v>50</v>
      </c>
      <c r="H538" s="66" t="s">
        <v>41</v>
      </c>
      <c r="I538" s="48" t="s">
        <v>27</v>
      </c>
      <c r="J538" s="147">
        <v>2896315675.9053569</v>
      </c>
      <c r="K538" s="148" t="s">
        <v>1218</v>
      </c>
      <c r="L538" s="149"/>
      <c r="M538" s="149"/>
      <c r="N538" s="148" t="s">
        <v>1234</v>
      </c>
      <c r="O538" s="150">
        <v>5.2500000000000003E-3</v>
      </c>
      <c r="P538" s="148" t="s">
        <v>65</v>
      </c>
      <c r="Q538" s="151">
        <v>69118628.626937881</v>
      </c>
      <c r="R538" s="151">
        <v>57922690</v>
      </c>
      <c r="S538" s="147"/>
      <c r="T538" s="147">
        <v>1448105.8811914262</v>
      </c>
      <c r="U538" s="147">
        <v>5473037.6821899666</v>
      </c>
      <c r="V538" s="5">
        <v>1157832.6335047039</v>
      </c>
      <c r="W538" s="5">
        <v>3116962.4300517701</v>
      </c>
      <c r="X538" s="147"/>
      <c r="Y538" s="147"/>
      <c r="Z538" s="149"/>
      <c r="AA538" s="44">
        <f t="shared" si="108"/>
        <v>66001666.196886092</v>
      </c>
      <c r="AB538" s="103">
        <f t="shared" si="109"/>
        <v>0.8775943599243976</v>
      </c>
      <c r="AC538" s="103">
        <f t="shared" si="110"/>
        <v>8.2922719948669718E-2</v>
      </c>
      <c r="AD538" s="103">
        <f t="shared" si="111"/>
        <v>1.9998748921556692E-2</v>
      </c>
      <c r="AE538" s="103">
        <f t="shared" si="112"/>
        <v>1.8896550979302883E-3</v>
      </c>
      <c r="AF538" s="46">
        <f t="shared" si="113"/>
        <v>2.2788146591187677E-2</v>
      </c>
    </row>
    <row r="539" spans="1:32" ht="13.5" customHeight="1" x14ac:dyDescent="0.25">
      <c r="A539" s="48" t="s">
        <v>1235</v>
      </c>
      <c r="B539" s="145" t="s">
        <v>1236</v>
      </c>
      <c r="C539" s="13" t="s">
        <v>1293</v>
      </c>
      <c r="D539" s="76" t="s">
        <v>129</v>
      </c>
      <c r="E539" s="146" t="s">
        <v>130</v>
      </c>
      <c r="F539" s="66" t="s">
        <v>1309</v>
      </c>
      <c r="G539" s="66" t="s">
        <v>50</v>
      </c>
      <c r="H539" s="66" t="s">
        <v>41</v>
      </c>
      <c r="I539" s="48" t="s">
        <v>27</v>
      </c>
      <c r="J539" s="147">
        <v>2956035475.9372063</v>
      </c>
      <c r="K539" s="148" t="s">
        <v>1219</v>
      </c>
      <c r="L539" s="149"/>
      <c r="M539" s="149"/>
      <c r="N539" s="148" t="s">
        <v>1234</v>
      </c>
      <c r="O539" s="150">
        <v>5.2500000000000003E-3</v>
      </c>
      <c r="P539" s="148" t="s">
        <v>65</v>
      </c>
      <c r="Q539" s="151">
        <v>32103805.264254846</v>
      </c>
      <c r="R539" s="151">
        <v>20677015</v>
      </c>
      <c r="S539" s="147"/>
      <c r="T539" s="147">
        <v>1477964.7098989235</v>
      </c>
      <c r="U539" s="147">
        <v>5585887.5067675281</v>
      </c>
      <c r="V539" s="5">
        <v>1181706.2512593141</v>
      </c>
      <c r="W539" s="5">
        <v>3181231.7963290811</v>
      </c>
      <c r="X539" s="147"/>
      <c r="Y539" s="147"/>
      <c r="Z539" s="149"/>
      <c r="AA539" s="44">
        <f t="shared" si="108"/>
        <v>28922573.467925768</v>
      </c>
      <c r="AB539" s="103">
        <f t="shared" si="109"/>
        <v>0.71490923941917428</v>
      </c>
      <c r="AC539" s="103">
        <f t="shared" si="110"/>
        <v>0.19313245112721741</v>
      </c>
      <c r="AD539" s="103">
        <f t="shared" si="111"/>
        <v>6.9948467020492658E-3</v>
      </c>
      <c r="AE539" s="103">
        <f t="shared" si="112"/>
        <v>1.8896550979302883E-3</v>
      </c>
      <c r="AF539" s="46">
        <f t="shared" si="113"/>
        <v>9.7842443716802535E-3</v>
      </c>
    </row>
    <row r="540" spans="1:32" ht="13.5" customHeight="1" x14ac:dyDescent="0.25">
      <c r="A540" s="48" t="s">
        <v>1237</v>
      </c>
      <c r="B540" s="145" t="s">
        <v>1238</v>
      </c>
      <c r="C540" s="13" t="s">
        <v>1293</v>
      </c>
      <c r="D540" s="76" t="s">
        <v>129</v>
      </c>
      <c r="E540" s="146" t="s">
        <v>130</v>
      </c>
      <c r="F540" s="66" t="s">
        <v>1366</v>
      </c>
      <c r="G540" s="66" t="s">
        <v>50</v>
      </c>
      <c r="H540" s="66" t="s">
        <v>26</v>
      </c>
      <c r="I540" s="48" t="s">
        <v>27</v>
      </c>
      <c r="J540" s="147">
        <v>2232523471.535049</v>
      </c>
      <c r="K540" s="148" t="s">
        <v>1218</v>
      </c>
      <c r="L540" s="149"/>
      <c r="M540" s="149"/>
      <c r="N540" s="148" t="s">
        <v>524</v>
      </c>
      <c r="O540" s="150">
        <v>5.2500000000000003E-3</v>
      </c>
      <c r="P540" s="148" t="s">
        <v>65</v>
      </c>
      <c r="Q540" s="151">
        <v>53326831.023824751</v>
      </c>
      <c r="R540" s="151">
        <v>44674456</v>
      </c>
      <c r="S540" s="147"/>
      <c r="T540" s="147">
        <v>1114488.4833937229</v>
      </c>
      <c r="U540" s="147">
        <v>2439225.3022523155</v>
      </c>
      <c r="V540" s="5">
        <v>1310396.1861088166</v>
      </c>
      <c r="W540" s="5">
        <v>3788265.0520698931</v>
      </c>
      <c r="X540" s="147"/>
      <c r="Y540" s="147"/>
      <c r="Z540" s="149"/>
      <c r="AA540" s="44">
        <f t="shared" si="108"/>
        <v>49538565.971754856</v>
      </c>
      <c r="AB540" s="103">
        <f t="shared" si="109"/>
        <v>0.90181165166290445</v>
      </c>
      <c r="AC540" s="103">
        <f t="shared" si="110"/>
        <v>4.9238916274707584E-2</v>
      </c>
      <c r="AD540" s="103">
        <f t="shared" si="111"/>
        <v>2.001074415100439E-2</v>
      </c>
      <c r="AE540" s="103">
        <f t="shared" si="112"/>
        <v>1.0925866327287218E-3</v>
      </c>
      <c r="AF540" s="46">
        <f t="shared" si="113"/>
        <v>2.2189493908296023E-2</v>
      </c>
    </row>
    <row r="541" spans="1:32" ht="13.5" customHeight="1" x14ac:dyDescent="0.25">
      <c r="A541" s="48" t="s">
        <v>1239</v>
      </c>
      <c r="B541" s="145" t="s">
        <v>1240</v>
      </c>
      <c r="C541" s="13" t="s">
        <v>1293</v>
      </c>
      <c r="D541" s="76" t="s">
        <v>129</v>
      </c>
      <c r="E541" s="146" t="s">
        <v>130</v>
      </c>
      <c r="F541" s="66" t="s">
        <v>1366</v>
      </c>
      <c r="G541" s="66" t="s">
        <v>50</v>
      </c>
      <c r="H541" s="66" t="s">
        <v>26</v>
      </c>
      <c r="I541" s="48" t="s">
        <v>27</v>
      </c>
      <c r="J541" s="147">
        <v>268084537.55902573</v>
      </c>
      <c r="K541" s="148" t="s">
        <v>1219</v>
      </c>
      <c r="L541" s="149"/>
      <c r="M541" s="149"/>
      <c r="N541" s="148" t="s">
        <v>524</v>
      </c>
      <c r="O541" s="150">
        <v>5.2500000000000003E-3</v>
      </c>
      <c r="P541" s="148" t="s">
        <v>65</v>
      </c>
      <c r="Q541" s="151">
        <v>2915739.2812434449</v>
      </c>
      <c r="R541" s="151">
        <v>1876750</v>
      </c>
      <c r="S541" s="147"/>
      <c r="T541" s="147">
        <v>133829.33415702527</v>
      </c>
      <c r="U541" s="147">
        <v>292905.58217825246</v>
      </c>
      <c r="V541" s="5">
        <v>157354.20480508846</v>
      </c>
      <c r="W541" s="5">
        <v>454900.16010307911</v>
      </c>
      <c r="X541" s="147"/>
      <c r="Y541" s="147"/>
      <c r="Z541" s="149"/>
      <c r="AA541" s="44">
        <f t="shared" si="108"/>
        <v>2460839.1211403664</v>
      </c>
      <c r="AB541" s="103">
        <f t="shared" si="109"/>
        <v>0.76264636069760783</v>
      </c>
      <c r="AC541" s="103">
        <f t="shared" si="110"/>
        <v>0.11902670908552461</v>
      </c>
      <c r="AD541" s="103">
        <f t="shared" si="111"/>
        <v>7.0005902507032317E-3</v>
      </c>
      <c r="AE541" s="103">
        <f t="shared" si="112"/>
        <v>1.0925866327287218E-3</v>
      </c>
      <c r="AF541" s="46">
        <f t="shared" si="113"/>
        <v>9.1793400079948628E-3</v>
      </c>
    </row>
    <row r="542" spans="1:32" ht="13.5" customHeight="1" x14ac:dyDescent="0.25">
      <c r="A542" s="48" t="s">
        <v>1241</v>
      </c>
      <c r="B542" s="145" t="s">
        <v>1242</v>
      </c>
      <c r="C542" s="13" t="s">
        <v>1293</v>
      </c>
      <c r="D542" s="76" t="s">
        <v>129</v>
      </c>
      <c r="E542" s="146" t="s">
        <v>130</v>
      </c>
      <c r="F542" s="66" t="s">
        <v>1309</v>
      </c>
      <c r="G542" s="66" t="s">
        <v>25</v>
      </c>
      <c r="H542" s="66" t="s">
        <v>26</v>
      </c>
      <c r="I542" s="48" t="s">
        <v>27</v>
      </c>
      <c r="J542" s="147">
        <v>7640747437.1289539</v>
      </c>
      <c r="K542" s="148" t="s">
        <v>1243</v>
      </c>
      <c r="L542" s="149"/>
      <c r="M542" s="149"/>
      <c r="N542" s="148" t="s">
        <v>524</v>
      </c>
      <c r="O542" s="150">
        <v>1.25E-3</v>
      </c>
      <c r="P542" s="148" t="s">
        <v>65</v>
      </c>
      <c r="Q542" s="151">
        <v>105674864.04821743</v>
      </c>
      <c r="R542" s="151">
        <v>91736508</v>
      </c>
      <c r="S542" s="147"/>
      <c r="T542" s="147">
        <v>3820093.8063239967</v>
      </c>
      <c r="U542" s="147">
        <v>7779316.4570789607</v>
      </c>
      <c r="V542" s="5">
        <v>2293188.8384847706</v>
      </c>
      <c r="W542" s="5">
        <v>45756.94632970402</v>
      </c>
      <c r="X542" s="147"/>
      <c r="Y542" s="147"/>
      <c r="Z542" s="149"/>
      <c r="AA542" s="44">
        <f t="shared" si="108"/>
        <v>105629107.10188772</v>
      </c>
      <c r="AB542" s="103">
        <f t="shared" si="109"/>
        <v>0.86847754863167403</v>
      </c>
      <c r="AC542" s="103">
        <f t="shared" si="110"/>
        <v>7.3647469627620615E-2</v>
      </c>
      <c r="AD542" s="103">
        <f t="shared" si="111"/>
        <v>1.2006221741373304E-2</v>
      </c>
      <c r="AE542" s="103">
        <f t="shared" si="112"/>
        <v>1.018135532039268E-3</v>
      </c>
      <c r="AF542" s="46">
        <f t="shared" si="113"/>
        <v>1.3824446884423958E-2</v>
      </c>
    </row>
    <row r="543" spans="1:32" ht="13.5" customHeight="1" x14ac:dyDescent="0.25">
      <c r="A543" s="48" t="s">
        <v>1244</v>
      </c>
      <c r="B543" s="145" t="s">
        <v>1245</v>
      </c>
      <c r="C543" s="13" t="s">
        <v>1293</v>
      </c>
      <c r="D543" s="76" t="s">
        <v>129</v>
      </c>
      <c r="E543" s="146" t="s">
        <v>130</v>
      </c>
      <c r="F543" s="66" t="s">
        <v>1309</v>
      </c>
      <c r="G543" s="66" t="s">
        <v>25</v>
      </c>
      <c r="H543" s="66" t="s">
        <v>26</v>
      </c>
      <c r="I543" s="48" t="s">
        <v>27</v>
      </c>
      <c r="J543" s="147">
        <v>10352090867.323284</v>
      </c>
      <c r="K543" s="148" t="s">
        <v>1246</v>
      </c>
      <c r="L543" s="149"/>
      <c r="M543" s="149"/>
      <c r="N543" s="148" t="s">
        <v>524</v>
      </c>
      <c r="O543" s="150">
        <v>1.25E-3</v>
      </c>
      <c r="P543" s="148" t="s">
        <v>65</v>
      </c>
      <c r="Q543" s="151">
        <v>80977169.84178257</v>
      </c>
      <c r="R543" s="151">
        <v>62092744</v>
      </c>
      <c r="S543" s="147"/>
      <c r="T543" s="147">
        <v>5175666.1936760033</v>
      </c>
      <c r="U543" s="147">
        <v>10539831.542921038</v>
      </c>
      <c r="V543" s="5">
        <v>3106934.1615152294</v>
      </c>
      <c r="W543" s="5">
        <v>61993.943670295965</v>
      </c>
      <c r="X543" s="147"/>
      <c r="Y543" s="147"/>
      <c r="Z543" s="149"/>
      <c r="AA543" s="44">
        <f t="shared" si="108"/>
        <v>80915175.898112282</v>
      </c>
      <c r="AB543" s="103">
        <f t="shared" si="109"/>
        <v>0.76738069602897074</v>
      </c>
      <c r="AC543" s="103">
        <f t="shared" si="110"/>
        <v>0.13025778447534622</v>
      </c>
      <c r="AD543" s="103">
        <f t="shared" si="111"/>
        <v>5.9980872266102098E-3</v>
      </c>
      <c r="AE543" s="103">
        <f t="shared" si="112"/>
        <v>1.018135532039268E-3</v>
      </c>
      <c r="AF543" s="46">
        <f t="shared" si="113"/>
        <v>7.8163123696608668E-3</v>
      </c>
    </row>
    <row r="544" spans="1:32" ht="13.5" customHeight="1" x14ac:dyDescent="0.25">
      <c r="A544" s="48" t="s">
        <v>1247</v>
      </c>
      <c r="B544" s="145" t="s">
        <v>1248</v>
      </c>
      <c r="C544" s="13" t="s">
        <v>1293</v>
      </c>
      <c r="D544" s="76" t="s">
        <v>129</v>
      </c>
      <c r="E544" s="146" t="s">
        <v>130</v>
      </c>
      <c r="F544" s="66" t="s">
        <v>1309</v>
      </c>
      <c r="G544" s="50" t="s">
        <v>138</v>
      </c>
      <c r="H544" s="66" t="s">
        <v>26</v>
      </c>
      <c r="I544" s="48" t="s">
        <v>27</v>
      </c>
      <c r="J544" s="147">
        <v>28639107894.864365</v>
      </c>
      <c r="K544" s="148" t="s">
        <v>1249</v>
      </c>
      <c r="L544" s="149"/>
      <c r="M544" s="149"/>
      <c r="N544" s="148" t="s">
        <v>524</v>
      </c>
      <c r="O544" s="150">
        <v>1.25E-3</v>
      </c>
      <c r="P544" s="148" t="s">
        <v>65</v>
      </c>
      <c r="Q544" s="151">
        <v>267286855.09410736</v>
      </c>
      <c r="R544" s="151">
        <v>228840379</v>
      </c>
      <c r="S544" s="147"/>
      <c r="T544" s="147">
        <v>7741198.8547341386</v>
      </c>
      <c r="U544" s="147">
        <v>22645242.621010438</v>
      </c>
      <c r="V544" s="5">
        <v>7969591.1238731537</v>
      </c>
      <c r="W544" s="5">
        <v>90443.494489611883</v>
      </c>
      <c r="X544" s="147"/>
      <c r="Y544" s="147"/>
      <c r="Z544" s="149"/>
      <c r="AA544" s="44">
        <f t="shared" si="108"/>
        <v>267196411.59961775</v>
      </c>
      <c r="AB544" s="103">
        <f t="shared" si="109"/>
        <v>0.85645004597931274</v>
      </c>
      <c r="AC544" s="103">
        <f t="shared" si="110"/>
        <v>8.4751297689369245E-2</v>
      </c>
      <c r="AD544" s="103">
        <f t="shared" si="111"/>
        <v>7.9904855919424849E-3</v>
      </c>
      <c r="AE544" s="103">
        <f t="shared" si="112"/>
        <v>7.9071047548486093E-4</v>
      </c>
      <c r="AF544" s="46">
        <f t="shared" si="113"/>
        <v>9.3297742576517913E-3</v>
      </c>
    </row>
    <row r="545" spans="1:32" ht="13.5" customHeight="1" x14ac:dyDescent="0.25">
      <c r="A545" s="48" t="s">
        <v>1250</v>
      </c>
      <c r="B545" s="145" t="s">
        <v>1251</v>
      </c>
      <c r="C545" s="13" t="s">
        <v>1293</v>
      </c>
      <c r="D545" s="76" t="s">
        <v>129</v>
      </c>
      <c r="E545" s="146" t="s">
        <v>130</v>
      </c>
      <c r="F545" s="66" t="s">
        <v>1309</v>
      </c>
      <c r="G545" s="50" t="s">
        <v>138</v>
      </c>
      <c r="H545" s="66" t="s">
        <v>26</v>
      </c>
      <c r="I545" s="48" t="s">
        <v>27</v>
      </c>
      <c r="J545" s="147">
        <v>1075980729.014936</v>
      </c>
      <c r="K545" s="148" t="s">
        <v>1252</v>
      </c>
      <c r="L545" s="149"/>
      <c r="M545" s="149"/>
      <c r="N545" s="148" t="s">
        <v>524</v>
      </c>
      <c r="O545" s="150">
        <v>1.25E-3</v>
      </c>
      <c r="P545" s="148" t="s">
        <v>65</v>
      </c>
      <c r="Q545" s="151">
        <v>6823790.7868082952</v>
      </c>
      <c r="R545" s="151">
        <v>5379344</v>
      </c>
      <c r="S545" s="147"/>
      <c r="T545" s="147">
        <v>290839.39408112888</v>
      </c>
      <c r="U545" s="147">
        <v>850789.23385194736</v>
      </c>
      <c r="V545" s="5">
        <v>299420.16695826314</v>
      </c>
      <c r="W545" s="5">
        <v>3397.9919169563864</v>
      </c>
      <c r="X545" s="147"/>
      <c r="Y545" s="147"/>
      <c r="Z545" s="149"/>
      <c r="AA545" s="44">
        <f t="shared" si="108"/>
        <v>6820392.7948913388</v>
      </c>
      <c r="AB545" s="103">
        <f t="shared" si="109"/>
        <v>0.7887146916273321</v>
      </c>
      <c r="AC545" s="103">
        <f t="shared" si="110"/>
        <v>0.12474197006501031</v>
      </c>
      <c r="AD545" s="103">
        <f t="shared" si="111"/>
        <v>4.9994798744442273E-3</v>
      </c>
      <c r="AE545" s="103">
        <f t="shared" si="112"/>
        <v>7.9071047548486093E-4</v>
      </c>
      <c r="AF545" s="46">
        <f t="shared" si="113"/>
        <v>6.338768540153532E-3</v>
      </c>
    </row>
    <row r="546" spans="1:32" ht="13.5" customHeight="1" x14ac:dyDescent="0.25">
      <c r="A546" s="48" t="s">
        <v>1253</v>
      </c>
      <c r="B546" s="145" t="s">
        <v>1254</v>
      </c>
      <c r="C546" s="13" t="s">
        <v>1293</v>
      </c>
      <c r="D546" s="76" t="s">
        <v>129</v>
      </c>
      <c r="E546" s="146" t="s">
        <v>130</v>
      </c>
      <c r="F546" s="66" t="s">
        <v>1309</v>
      </c>
      <c r="G546" s="50" t="s">
        <v>138</v>
      </c>
      <c r="H546" s="66" t="s">
        <v>26</v>
      </c>
      <c r="I546" s="48" t="s">
        <v>27</v>
      </c>
      <c r="J546" s="147">
        <v>1144720062.7797265</v>
      </c>
      <c r="K546" s="148" t="s">
        <v>1255</v>
      </c>
      <c r="L546" s="149"/>
      <c r="M546" s="149"/>
      <c r="N546" s="148" t="s">
        <v>524</v>
      </c>
      <c r="O546" s="150">
        <v>1.25E-3</v>
      </c>
      <c r="P546" s="148" t="s">
        <v>65</v>
      </c>
      <c r="Q546" s="151">
        <v>4971026.6790843643</v>
      </c>
      <c r="R546" s="151">
        <v>3434301</v>
      </c>
      <c r="S546" s="147"/>
      <c r="T546" s="147">
        <v>309419.75118473149</v>
      </c>
      <c r="U546" s="147">
        <v>905142.14513761736</v>
      </c>
      <c r="V546" s="5">
        <v>318548.70916858339</v>
      </c>
      <c r="W546" s="5">
        <v>3615.0735934317308</v>
      </c>
      <c r="X546" s="147"/>
      <c r="Y546" s="147"/>
      <c r="Z546" s="149"/>
      <c r="AA546" s="44">
        <f t="shared" si="108"/>
        <v>4967411.6054909322</v>
      </c>
      <c r="AB546" s="103">
        <f t="shared" si="109"/>
        <v>0.69136630357020434</v>
      </c>
      <c r="AC546" s="103">
        <f t="shared" si="110"/>
        <v>0.18221605476322544</v>
      </c>
      <c r="AD546" s="103">
        <f t="shared" si="111"/>
        <v>3.0001230096906649E-3</v>
      </c>
      <c r="AE546" s="103">
        <f t="shared" si="112"/>
        <v>7.9071047548486093E-4</v>
      </c>
      <c r="AF546" s="46">
        <f t="shared" si="113"/>
        <v>4.3394116753999699E-3</v>
      </c>
    </row>
    <row r="547" spans="1:32" ht="13.5" customHeight="1" x14ac:dyDescent="0.25">
      <c r="A547" s="48" t="s">
        <v>1256</v>
      </c>
      <c r="B547" s="145" t="s">
        <v>1257</v>
      </c>
      <c r="C547" s="13" t="s">
        <v>1293</v>
      </c>
      <c r="D547" s="76" t="s">
        <v>129</v>
      </c>
      <c r="E547" s="146" t="s">
        <v>130</v>
      </c>
      <c r="F547" s="66" t="s">
        <v>133</v>
      </c>
      <c r="G547" s="50" t="s">
        <v>266</v>
      </c>
      <c r="H547" s="66" t="s">
        <v>41</v>
      </c>
      <c r="I547" s="48" t="s">
        <v>27</v>
      </c>
      <c r="J547" s="147">
        <v>1437368694.238054</v>
      </c>
      <c r="K547" s="148" t="s">
        <v>1249</v>
      </c>
      <c r="L547" s="149"/>
      <c r="M547" s="149"/>
      <c r="N547" s="148" t="s">
        <v>507</v>
      </c>
      <c r="O547" s="150">
        <v>5.2500000000000003E-3</v>
      </c>
      <c r="P547" s="148" t="s">
        <v>65</v>
      </c>
      <c r="Q547" s="151">
        <v>17908958.098959904</v>
      </c>
      <c r="R547" s="151">
        <v>14368101</v>
      </c>
      <c r="S547" s="147"/>
      <c r="T547" s="147">
        <v>719121.31509641372</v>
      </c>
      <c r="U547" s="147">
        <v>2157364.0267764265</v>
      </c>
      <c r="V547" s="5">
        <v>451392.72267995687</v>
      </c>
      <c r="W547" s="5">
        <v>212979.03440710375</v>
      </c>
      <c r="X547" s="147"/>
      <c r="Y547" s="147"/>
      <c r="Z547" s="149">
        <v>7.5127200000000005E-3</v>
      </c>
      <c r="AA547" s="44">
        <f t="shared" si="108"/>
        <v>17695979.064552799</v>
      </c>
      <c r="AB547" s="103">
        <f t="shared" si="109"/>
        <v>0.81194156862340872</v>
      </c>
      <c r="AC547" s="103">
        <f t="shared" si="110"/>
        <v>0.12191266834723428</v>
      </c>
      <c r="AD547" s="103">
        <f t="shared" si="111"/>
        <v>9.9961137720593653E-3</v>
      </c>
      <c r="AE547" s="103">
        <f t="shared" si="112"/>
        <v>1.500912073168562E-3</v>
      </c>
      <c r="AF547" s="46">
        <f t="shared" si="113"/>
        <v>1.9824090865032926E-2</v>
      </c>
    </row>
    <row r="548" spans="1:32" ht="13.5" customHeight="1" x14ac:dyDescent="0.25">
      <c r="A548" s="48" t="s">
        <v>1258</v>
      </c>
      <c r="B548" s="145" t="s">
        <v>1259</v>
      </c>
      <c r="C548" s="13" t="s">
        <v>1293</v>
      </c>
      <c r="D548" s="76" t="s">
        <v>129</v>
      </c>
      <c r="E548" s="146" t="s">
        <v>130</v>
      </c>
      <c r="F548" s="66" t="s">
        <v>133</v>
      </c>
      <c r="G548" s="50" t="s">
        <v>266</v>
      </c>
      <c r="H548" s="66" t="s">
        <v>41</v>
      </c>
      <c r="I548" s="48" t="s">
        <v>27</v>
      </c>
      <c r="J548" s="147">
        <v>16185132774.682398</v>
      </c>
      <c r="K548" s="148" t="s">
        <v>1260</v>
      </c>
      <c r="L548" s="149"/>
      <c r="M548" s="149"/>
      <c r="N548" s="148" t="s">
        <v>507</v>
      </c>
      <c r="O548" s="150">
        <v>5.2500000000000003E-3</v>
      </c>
      <c r="P548" s="148" t="s">
        <v>65</v>
      </c>
      <c r="Q548" s="151">
        <v>234449596.91625687</v>
      </c>
      <c r="R548" s="151">
        <v>194578656</v>
      </c>
      <c r="S548" s="147"/>
      <c r="T548" s="147">
        <v>8097486.7565969368</v>
      </c>
      <c r="U548" s="147">
        <v>24292461.187356997</v>
      </c>
      <c r="V548" s="5">
        <v>5082795.5133483056</v>
      </c>
      <c r="W548" s="5">
        <v>2398197.4589546225</v>
      </c>
      <c r="X548" s="147"/>
      <c r="Y548" s="147"/>
      <c r="Z548" s="149">
        <v>7.5127200000000005E-3</v>
      </c>
      <c r="AA548" s="44">
        <f t="shared" si="108"/>
        <v>232051399.45730224</v>
      </c>
      <c r="AB548" s="103">
        <f t="shared" si="109"/>
        <v>0.83851533089246777</v>
      </c>
      <c r="AC548" s="103">
        <f t="shared" si="110"/>
        <v>0.1046856913777279</v>
      </c>
      <c r="AD548" s="103">
        <f t="shared" si="111"/>
        <v>1.2022061153824438E-2</v>
      </c>
      <c r="AE548" s="103">
        <f t="shared" si="112"/>
        <v>1.500912073168562E-3</v>
      </c>
      <c r="AF548" s="46">
        <f t="shared" si="113"/>
        <v>2.1850038246797997E-2</v>
      </c>
    </row>
    <row r="549" spans="1:32" ht="13.5" customHeight="1" x14ac:dyDescent="0.25">
      <c r="A549" s="48" t="s">
        <v>1261</v>
      </c>
      <c r="B549" s="145" t="s">
        <v>1262</v>
      </c>
      <c r="C549" s="13" t="s">
        <v>1293</v>
      </c>
      <c r="D549" s="76" t="s">
        <v>129</v>
      </c>
      <c r="E549" s="146" t="s">
        <v>130</v>
      </c>
      <c r="F549" s="66" t="s">
        <v>133</v>
      </c>
      <c r="G549" s="50" t="s">
        <v>266</v>
      </c>
      <c r="H549" s="66" t="s">
        <v>41</v>
      </c>
      <c r="I549" s="48" t="s">
        <v>27</v>
      </c>
      <c r="J549" s="147">
        <v>16697704.22571646</v>
      </c>
      <c r="K549" s="148" t="s">
        <v>1219</v>
      </c>
      <c r="L549" s="149"/>
      <c r="M549" s="149"/>
      <c r="N549" s="148" t="s">
        <v>507</v>
      </c>
      <c r="O549" s="150">
        <v>5.2500000000000003E-3</v>
      </c>
      <c r="P549" s="148" t="s">
        <v>65</v>
      </c>
      <c r="Q549" s="151">
        <v>157982.62478323802</v>
      </c>
      <c r="R549" s="151">
        <v>116849</v>
      </c>
      <c r="S549" s="147"/>
      <c r="T549" s="147">
        <v>8353.9283066502358</v>
      </c>
      <c r="U549" s="147">
        <v>25061.785866575552</v>
      </c>
      <c r="V549" s="5">
        <v>5243.7639717388156</v>
      </c>
      <c r="W549" s="5">
        <v>2474.1466382733997</v>
      </c>
      <c r="X549" s="147"/>
      <c r="Y549" s="147"/>
      <c r="Z549" s="149">
        <v>7.5127200000000005E-3</v>
      </c>
      <c r="AA549" s="44">
        <f t="shared" si="108"/>
        <v>155508.47814496461</v>
      </c>
      <c r="AB549" s="103">
        <f t="shared" si="109"/>
        <v>0.75139954678917031</v>
      </c>
      <c r="AC549" s="103">
        <f t="shared" si="110"/>
        <v>0.16116025419021218</v>
      </c>
      <c r="AD549" s="103">
        <f t="shared" si="111"/>
        <v>6.9979081208085226E-3</v>
      </c>
      <c r="AE549" s="103">
        <f t="shared" si="112"/>
        <v>1.500912073168562E-3</v>
      </c>
      <c r="AF549" s="46">
        <f t="shared" si="113"/>
        <v>1.6825885213782081E-2</v>
      </c>
    </row>
    <row r="550" spans="1:32" ht="13.5" customHeight="1" x14ac:dyDescent="0.25">
      <c r="A550" s="48" t="s">
        <v>1263</v>
      </c>
      <c r="B550" s="145" t="s">
        <v>1264</v>
      </c>
      <c r="C550" s="13" t="s">
        <v>1293</v>
      </c>
      <c r="D550" s="76" t="s">
        <v>129</v>
      </c>
      <c r="E550" s="146" t="s">
        <v>130</v>
      </c>
      <c r="F550" s="66" t="s">
        <v>133</v>
      </c>
      <c r="G550" s="66" t="s">
        <v>50</v>
      </c>
      <c r="H550" s="66" t="s">
        <v>41</v>
      </c>
      <c r="I550" s="48" t="s">
        <v>27</v>
      </c>
      <c r="J550" s="147">
        <v>8020913196.5616093</v>
      </c>
      <c r="K550" s="148" t="s">
        <v>1265</v>
      </c>
      <c r="L550" s="149"/>
      <c r="M550" s="149"/>
      <c r="N550" s="148" t="s">
        <v>524</v>
      </c>
      <c r="O550" s="150">
        <v>5.2500000000000003E-3</v>
      </c>
      <c r="P550" s="148" t="s">
        <v>65</v>
      </c>
      <c r="Q550" s="151">
        <v>137026985.24972868</v>
      </c>
      <c r="R550" s="151">
        <v>121111924</v>
      </c>
      <c r="S550" s="147"/>
      <c r="T550" s="147">
        <v>4012935.6254232158</v>
      </c>
      <c r="U550" s="147">
        <v>8025871.2508464316</v>
      </c>
      <c r="V550" s="5">
        <v>2972656.9789401218</v>
      </c>
      <c r="W550" s="5">
        <v>903597.39451891929</v>
      </c>
      <c r="X550" s="147"/>
      <c r="Y550" s="147"/>
      <c r="Z550" s="149">
        <v>6.4828300000000002E-3</v>
      </c>
      <c r="AA550" s="44">
        <f t="shared" si="108"/>
        <v>136123387.85520977</v>
      </c>
      <c r="AB550" s="103">
        <f t="shared" si="109"/>
        <v>0.88972164084560545</v>
      </c>
      <c r="AC550" s="103">
        <f t="shared" si="110"/>
        <v>5.8960266691153049E-2</v>
      </c>
      <c r="AD550" s="103">
        <f t="shared" si="111"/>
        <v>1.5099518101245385E-2</v>
      </c>
      <c r="AE550" s="103">
        <f t="shared" si="112"/>
        <v>1.0006181408729056E-3</v>
      </c>
      <c r="AF550" s="46">
        <f t="shared" si="113"/>
        <v>2.3453888596365671E-2</v>
      </c>
    </row>
    <row r="551" spans="1:32" ht="13.5" customHeight="1" x14ac:dyDescent="0.25">
      <c r="A551" s="48" t="s">
        <v>1266</v>
      </c>
      <c r="B551" s="145" t="s">
        <v>1267</v>
      </c>
      <c r="C551" s="13" t="s">
        <v>1293</v>
      </c>
      <c r="D551" s="76" t="s">
        <v>129</v>
      </c>
      <c r="E551" s="146" t="s">
        <v>130</v>
      </c>
      <c r="F551" s="66" t="s">
        <v>133</v>
      </c>
      <c r="G551" s="66" t="s">
        <v>50</v>
      </c>
      <c r="H551" s="66" t="s">
        <v>41</v>
      </c>
      <c r="I551" s="48" t="s">
        <v>27</v>
      </c>
      <c r="J551" s="147">
        <v>416317019.58800364</v>
      </c>
      <c r="K551" s="148" t="s">
        <v>1219</v>
      </c>
      <c r="L551" s="149"/>
      <c r="M551" s="149"/>
      <c r="N551" s="148" t="s">
        <v>524</v>
      </c>
      <c r="O551" s="150">
        <v>5.2500000000000003E-3</v>
      </c>
      <c r="P551" s="148" t="s">
        <v>65</v>
      </c>
      <c r="Q551" s="151">
        <v>3738697.4284269116</v>
      </c>
      <c r="R551" s="151">
        <v>2912643</v>
      </c>
      <c r="S551" s="147"/>
      <c r="T551" s="147">
        <v>208287.18107694859</v>
      </c>
      <c r="U551" s="147">
        <v>416574.36215389718</v>
      </c>
      <c r="V551" s="5">
        <v>154292.6177358893</v>
      </c>
      <c r="W551" s="5">
        <v>46900.267460176903</v>
      </c>
      <c r="X551" s="147"/>
      <c r="Y551" s="147"/>
      <c r="Z551" s="149">
        <v>6.4828300000000002E-3</v>
      </c>
      <c r="AA551" s="44">
        <f t="shared" si="108"/>
        <v>3691797.1609667349</v>
      </c>
      <c r="AB551" s="103">
        <f t="shared" si="109"/>
        <v>0.78894989973861251</v>
      </c>
      <c r="AC551" s="103">
        <f t="shared" si="110"/>
        <v>0.11283782504584107</v>
      </c>
      <c r="AD551" s="103">
        <f t="shared" si="111"/>
        <v>6.9962140939671758E-3</v>
      </c>
      <c r="AE551" s="103">
        <f t="shared" si="112"/>
        <v>1.0006181408729056E-3</v>
      </c>
      <c r="AF551" s="46">
        <f t="shared" si="113"/>
        <v>1.5350584589087465E-2</v>
      </c>
    </row>
    <row r="552" spans="1:32" ht="13.5" customHeight="1" x14ac:dyDescent="0.25">
      <c r="A552" s="48" t="s">
        <v>1268</v>
      </c>
      <c r="B552" s="145" t="s">
        <v>1269</v>
      </c>
      <c r="C552" s="13" t="s">
        <v>1293</v>
      </c>
      <c r="D552" s="76" t="s">
        <v>129</v>
      </c>
      <c r="E552" s="146" t="s">
        <v>130</v>
      </c>
      <c r="F552" s="66" t="s">
        <v>133</v>
      </c>
      <c r="G552" s="66" t="s">
        <v>50</v>
      </c>
      <c r="H552" s="66" t="s">
        <v>41</v>
      </c>
      <c r="I552" s="48" t="s">
        <v>27</v>
      </c>
      <c r="J552" s="147">
        <v>8709614485.2936039</v>
      </c>
      <c r="K552" s="148" t="s">
        <v>1265</v>
      </c>
      <c r="L552" s="149"/>
      <c r="M552" s="149"/>
      <c r="N552" s="148" t="s">
        <v>524</v>
      </c>
      <c r="O552" s="150">
        <v>5.2500000000000003E-3</v>
      </c>
      <c r="P552" s="148" t="s">
        <v>65</v>
      </c>
      <c r="Q552" s="151">
        <v>149864860.05716273</v>
      </c>
      <c r="R552" s="151">
        <v>131629329</v>
      </c>
      <c r="S552" s="147"/>
      <c r="T552" s="147">
        <v>4356983.0392897604</v>
      </c>
      <c r="U552" s="147">
        <v>8835480.9540927894</v>
      </c>
      <c r="V552" s="5">
        <v>2993635.1413109195</v>
      </c>
      <c r="W552" s="5">
        <v>2049431.9224692245</v>
      </c>
      <c r="X552" s="147"/>
      <c r="Y552" s="147"/>
      <c r="Z552" s="149">
        <v>6.8095700000000009E-3</v>
      </c>
      <c r="AA552" s="44">
        <f t="shared" si="108"/>
        <v>147815428.1346935</v>
      </c>
      <c r="AB552" s="103">
        <f t="shared" si="109"/>
        <v>0.89049790445457233</v>
      </c>
      <c r="AC552" s="103">
        <f t="shared" si="110"/>
        <v>5.977373989704008E-2</v>
      </c>
      <c r="AD552" s="103">
        <f t="shared" si="111"/>
        <v>1.5113106237050943E-2</v>
      </c>
      <c r="AE552" s="103">
        <f t="shared" si="112"/>
        <v>1.0144514397292456E-3</v>
      </c>
      <c r="AF552" s="46">
        <f t="shared" si="113"/>
        <v>2.3781093640257954E-2</v>
      </c>
    </row>
    <row r="553" spans="1:32" ht="13.5" customHeight="1" x14ac:dyDescent="0.25">
      <c r="A553" s="48" t="s">
        <v>1270</v>
      </c>
      <c r="B553" s="145" t="s">
        <v>1271</v>
      </c>
      <c r="C553" s="13" t="s">
        <v>1293</v>
      </c>
      <c r="D553" s="76" t="s">
        <v>129</v>
      </c>
      <c r="E553" s="146" t="s">
        <v>130</v>
      </c>
      <c r="F553" s="66" t="s">
        <v>133</v>
      </c>
      <c r="G553" s="66" t="s">
        <v>50</v>
      </c>
      <c r="H553" s="66" t="s">
        <v>41</v>
      </c>
      <c r="I553" s="48" t="s">
        <v>27</v>
      </c>
      <c r="J553" s="147">
        <v>660161013.18748093</v>
      </c>
      <c r="K553" s="148" t="s">
        <v>1219</v>
      </c>
      <c r="L553" s="149"/>
      <c r="M553" s="149"/>
      <c r="N553" s="148" t="s">
        <v>524</v>
      </c>
      <c r="O553" s="150">
        <v>5.2500000000000003E-3</v>
      </c>
      <c r="P553" s="148" t="s">
        <v>65</v>
      </c>
      <c r="Q553" s="151">
        <v>6003623.1223025313</v>
      </c>
      <c r="R553" s="151">
        <v>4621428</v>
      </c>
      <c r="S553" s="147"/>
      <c r="T553" s="147">
        <v>330245.42504320003</v>
      </c>
      <c r="U553" s="147">
        <v>669701.29028115747</v>
      </c>
      <c r="V553" s="5">
        <v>226908.00050202716</v>
      </c>
      <c r="W553" s="5">
        <v>155340.40647614741</v>
      </c>
      <c r="X553" s="147"/>
      <c r="Y553" s="147"/>
      <c r="Z553" s="149">
        <v>6.8095700000000009E-3</v>
      </c>
      <c r="AA553" s="44">
        <f t="shared" si="108"/>
        <v>5848282.7158263847</v>
      </c>
      <c r="AB553" s="103">
        <f t="shared" si="109"/>
        <v>0.79021966354220186</v>
      </c>
      <c r="AC553" s="103">
        <f t="shared" si="110"/>
        <v>0.11451246850102494</v>
      </c>
      <c r="AD553" s="103">
        <f t="shared" si="111"/>
        <v>7.0004558095398284E-3</v>
      </c>
      <c r="AE553" s="103">
        <f t="shared" si="112"/>
        <v>1.0144514397292456E-3</v>
      </c>
      <c r="AF553" s="46">
        <f t="shared" si="113"/>
        <v>1.5668443212746838E-2</v>
      </c>
    </row>
    <row r="554" spans="1:32" ht="13.5" customHeight="1" x14ac:dyDescent="0.25">
      <c r="A554" s="48" t="s">
        <v>1272</v>
      </c>
      <c r="B554" s="145" t="s">
        <v>1273</v>
      </c>
      <c r="C554" s="13" t="s">
        <v>1293</v>
      </c>
      <c r="D554" s="76" t="s">
        <v>129</v>
      </c>
      <c r="E554" s="146" t="s">
        <v>130</v>
      </c>
      <c r="F554" s="66" t="s">
        <v>1309</v>
      </c>
      <c r="G554" s="146" t="s">
        <v>77</v>
      </c>
      <c r="H554" s="66" t="s">
        <v>26</v>
      </c>
      <c r="I554" s="48" t="s">
        <v>27</v>
      </c>
      <c r="J554" s="147">
        <v>19633943265.852821</v>
      </c>
      <c r="K554" s="148" t="s">
        <v>1260</v>
      </c>
      <c r="L554" s="152" t="s">
        <v>1274</v>
      </c>
      <c r="M554" s="148" t="s">
        <v>68</v>
      </c>
      <c r="N554" s="148" t="s">
        <v>524</v>
      </c>
      <c r="O554" s="150">
        <v>5.2500000000000003E-3</v>
      </c>
      <c r="P554" s="148" t="s">
        <v>65</v>
      </c>
      <c r="Q554" s="151">
        <v>422447334.46434933</v>
      </c>
      <c r="R554" s="151">
        <v>294104250</v>
      </c>
      <c r="S554" s="147">
        <v>83830486</v>
      </c>
      <c r="T554" s="147">
        <v>9836185.7737125978</v>
      </c>
      <c r="U554" s="147">
        <v>19672370.550762195</v>
      </c>
      <c r="V554" s="5">
        <v>6549461.2874277057</v>
      </c>
      <c r="W554" s="5">
        <v>8454580.8524469156</v>
      </c>
      <c r="X554" s="147"/>
      <c r="Y554" s="147"/>
      <c r="Z554" s="150"/>
      <c r="AA554" s="44">
        <f t="shared" si="108"/>
        <v>330162267.61190248</v>
      </c>
      <c r="AB554" s="103">
        <f t="shared" si="109"/>
        <v>0.89078698219298702</v>
      </c>
      <c r="AC554" s="103">
        <f t="shared" si="110"/>
        <v>5.9583945473401512E-2</v>
      </c>
      <c r="AD554" s="103">
        <f t="shared" si="111"/>
        <v>1.4979377602231513E-2</v>
      </c>
      <c r="AE554" s="103">
        <f t="shared" si="112"/>
        <v>1.0019571863068488E-3</v>
      </c>
      <c r="AF554" s="46">
        <f t="shared" si="113"/>
        <v>1.6815891904206414E-2</v>
      </c>
    </row>
    <row r="555" spans="1:32" ht="13.5" customHeight="1" x14ac:dyDescent="0.25">
      <c r="A555" s="48" t="s">
        <v>1275</v>
      </c>
      <c r="B555" s="145" t="s">
        <v>1276</v>
      </c>
      <c r="C555" s="13" t="s">
        <v>1293</v>
      </c>
      <c r="D555" s="76" t="s">
        <v>129</v>
      </c>
      <c r="E555" s="146" t="s">
        <v>130</v>
      </c>
      <c r="F555" s="66" t="s">
        <v>1309</v>
      </c>
      <c r="G555" s="146" t="s">
        <v>77</v>
      </c>
      <c r="H555" s="66" t="s">
        <v>26</v>
      </c>
      <c r="I555" s="48" t="s">
        <v>27</v>
      </c>
      <c r="J555" s="147">
        <v>65737788.139017396</v>
      </c>
      <c r="K555" s="148" t="s">
        <v>1246</v>
      </c>
      <c r="L555" s="152" t="s">
        <v>1274</v>
      </c>
      <c r="M555" s="148" t="s">
        <v>68</v>
      </c>
      <c r="N555" s="148" t="s">
        <v>524</v>
      </c>
      <c r="O555" s="150">
        <v>5.2500000000000003E-3</v>
      </c>
      <c r="P555" s="148" t="s">
        <v>65</v>
      </c>
      <c r="Q555" s="151">
        <v>1384580.7656505865</v>
      </c>
      <c r="R555" s="151">
        <v>429905</v>
      </c>
      <c r="S555" s="147">
        <v>805640</v>
      </c>
      <c r="T555" s="147">
        <v>32933.226287401594</v>
      </c>
      <c r="U555" s="147">
        <v>65866.449237805602</v>
      </c>
      <c r="V555" s="5">
        <v>21928.712572294244</v>
      </c>
      <c r="W555" s="5">
        <v>28307.377553085091</v>
      </c>
      <c r="X555" s="147"/>
      <c r="Y555" s="147"/>
      <c r="Z555" s="150"/>
      <c r="AA555" s="44">
        <f t="shared" si="108"/>
        <v>550633.38809750148</v>
      </c>
      <c r="AB555" s="103">
        <f t="shared" si="109"/>
        <v>0.78074633557069384</v>
      </c>
      <c r="AC555" s="103">
        <f t="shared" si="110"/>
        <v>0.11961942494148671</v>
      </c>
      <c r="AD555" s="103">
        <f t="shared" si="111"/>
        <v>6.5396937160536774E-3</v>
      </c>
      <c r="AE555" s="103">
        <f t="shared" si="112"/>
        <v>1.0019571863068488E-3</v>
      </c>
      <c r="AF555" s="46">
        <f t="shared" si="113"/>
        <v>8.3762080180285782E-3</v>
      </c>
    </row>
    <row r="556" spans="1:32" ht="13.5" customHeight="1" x14ac:dyDescent="0.25">
      <c r="A556" s="48" t="s">
        <v>1277</v>
      </c>
      <c r="B556" s="145" t="s">
        <v>1278</v>
      </c>
      <c r="C556" s="13" t="s">
        <v>1293</v>
      </c>
      <c r="D556" s="76" t="s">
        <v>129</v>
      </c>
      <c r="E556" s="146" t="s">
        <v>130</v>
      </c>
      <c r="F556" s="66" t="s">
        <v>1309</v>
      </c>
      <c r="G556" s="146" t="s">
        <v>77</v>
      </c>
      <c r="H556" s="66" t="s">
        <v>26</v>
      </c>
      <c r="I556" s="48" t="s">
        <v>27</v>
      </c>
      <c r="J556" s="147">
        <v>30350691.889281034</v>
      </c>
      <c r="K556" s="148" t="s">
        <v>1279</v>
      </c>
      <c r="L556" s="149"/>
      <c r="M556" s="149"/>
      <c r="N556" s="148" t="s">
        <v>1280</v>
      </c>
      <c r="O556" s="150">
        <v>4.8999999999999998E-3</v>
      </c>
      <c r="P556" s="148" t="s">
        <v>65</v>
      </c>
      <c r="Q556" s="151">
        <v>286310.86351612996</v>
      </c>
      <c r="R556" s="151">
        <v>212429</v>
      </c>
      <c r="S556" s="147"/>
      <c r="T556" s="147">
        <v>5955.3494534339006</v>
      </c>
      <c r="U556" s="147">
        <v>16246.527210473227</v>
      </c>
      <c r="V556" s="5">
        <v>10607.687138941728</v>
      </c>
      <c r="W556" s="5">
        <v>41072.299713281071</v>
      </c>
      <c r="X556" s="147"/>
      <c r="Y556" s="147"/>
      <c r="Z556" s="150"/>
      <c r="AA556" s="44">
        <f t="shared" si="108"/>
        <v>245238.56380284886</v>
      </c>
      <c r="AB556" s="103">
        <f t="shared" si="109"/>
        <v>0.86621368477257521</v>
      </c>
      <c r="AC556" s="103">
        <f t="shared" si="110"/>
        <v>6.6247848456387412E-2</v>
      </c>
      <c r="AD556" s="103">
        <f t="shared" si="111"/>
        <v>6.999148512822656E-3</v>
      </c>
      <c r="AE556" s="103">
        <f t="shared" si="112"/>
        <v>5.3529347105958462E-4</v>
      </c>
      <c r="AF556" s="46">
        <f t="shared" si="113"/>
        <v>8.0801638624080213E-3</v>
      </c>
    </row>
    <row r="557" spans="1:32" ht="13.5" customHeight="1" x14ac:dyDescent="0.25">
      <c r="A557" s="48" t="s">
        <v>1281</v>
      </c>
      <c r="B557" s="145" t="s">
        <v>1282</v>
      </c>
      <c r="C557" s="13" t="s">
        <v>1293</v>
      </c>
      <c r="D557" s="76" t="s">
        <v>129</v>
      </c>
      <c r="E557" s="146" t="s">
        <v>130</v>
      </c>
      <c r="F557" s="66" t="s">
        <v>1309</v>
      </c>
      <c r="G557" s="146" t="s">
        <v>77</v>
      </c>
      <c r="H557" s="66" t="s">
        <v>26</v>
      </c>
      <c r="I557" s="48" t="s">
        <v>27</v>
      </c>
      <c r="J557" s="147">
        <v>7093076374.1127129</v>
      </c>
      <c r="K557" s="153">
        <v>2.8500000000000001E-3</v>
      </c>
      <c r="L557" s="149"/>
      <c r="M557" s="149"/>
      <c r="N557" s="148" t="s">
        <v>1280</v>
      </c>
      <c r="O557" s="150">
        <v>4.8999999999999998E-3</v>
      </c>
      <c r="P557" s="148" t="s">
        <v>65</v>
      </c>
      <c r="Q557" s="151">
        <v>37478510.836483866</v>
      </c>
      <c r="R557" s="151">
        <v>20212028</v>
      </c>
      <c r="S557" s="147"/>
      <c r="T557" s="147">
        <v>1391788.6505465661</v>
      </c>
      <c r="U557" s="147">
        <v>3796877.4727895269</v>
      </c>
      <c r="V557" s="5">
        <v>2479058.3128610584</v>
      </c>
      <c r="W557" s="5">
        <v>9598758.4002867192</v>
      </c>
      <c r="X557" s="147"/>
      <c r="Y557" s="147"/>
      <c r="Z557" s="150"/>
      <c r="AA557" s="44">
        <f t="shared" si="108"/>
        <v>27879752.43619715</v>
      </c>
      <c r="AB557" s="103">
        <f t="shared" si="109"/>
        <v>0.7249715737704362</v>
      </c>
      <c r="AC557" s="103">
        <f t="shared" si="110"/>
        <v>0.13618763227825231</v>
      </c>
      <c r="AD557" s="103">
        <f t="shared" si="111"/>
        <v>2.8495432635925006E-3</v>
      </c>
      <c r="AE557" s="103">
        <f t="shared" si="112"/>
        <v>5.3529347105958462E-4</v>
      </c>
      <c r="AF557" s="46">
        <f t="shared" si="113"/>
        <v>3.9305586131778659E-3</v>
      </c>
    </row>
    <row r="558" spans="1:32" ht="13.5" customHeight="1" x14ac:dyDescent="0.25">
      <c r="A558" s="48" t="s">
        <v>1283</v>
      </c>
      <c r="B558" s="145" t="s">
        <v>1284</v>
      </c>
      <c r="C558" s="13" t="s">
        <v>1293</v>
      </c>
      <c r="D558" s="76" t="s">
        <v>129</v>
      </c>
      <c r="E558" s="146" t="s">
        <v>130</v>
      </c>
      <c r="F558" s="66" t="s">
        <v>1309</v>
      </c>
      <c r="G558" s="66" t="s">
        <v>33</v>
      </c>
      <c r="H558" s="66" t="s">
        <v>26</v>
      </c>
      <c r="I558" s="48" t="s">
        <v>27</v>
      </c>
      <c r="J558" s="147">
        <v>8782174144.4628468</v>
      </c>
      <c r="K558" s="148" t="s">
        <v>1243</v>
      </c>
      <c r="L558" s="149"/>
      <c r="M558" s="149"/>
      <c r="N558" s="148" t="s">
        <v>524</v>
      </c>
      <c r="O558" s="150">
        <v>1.25E-3</v>
      </c>
      <c r="P558" s="148" t="s">
        <v>65</v>
      </c>
      <c r="Q558" s="151">
        <v>101413580.8127245</v>
      </c>
      <c r="R558" s="151">
        <v>87124910.510680884</v>
      </c>
      <c r="S558" s="147"/>
      <c r="T558" s="147">
        <v>4397608.901036242</v>
      </c>
      <c r="U558" s="147">
        <v>6533185.8370134113</v>
      </c>
      <c r="V558" s="5">
        <v>3262268.5941034555</v>
      </c>
      <c r="W558" s="5">
        <v>95606.969890509936</v>
      </c>
      <c r="X558" s="147"/>
      <c r="Y558" s="147"/>
      <c r="Z558" s="150"/>
      <c r="AA558" s="44">
        <f t="shared" si="108"/>
        <v>101317973.842834</v>
      </c>
      <c r="AB558" s="103">
        <f t="shared" si="109"/>
        <v>0.85991564187643932</v>
      </c>
      <c r="AC558" s="103">
        <f t="shared" si="110"/>
        <v>6.4482002444578981E-2</v>
      </c>
      <c r="AD558" s="103">
        <f t="shared" si="111"/>
        <v>9.9206539380243403E-3</v>
      </c>
      <c r="AE558" s="103">
        <f t="shared" si="112"/>
        <v>7.4391440314726387E-4</v>
      </c>
      <c r="AF558" s="46">
        <f t="shared" si="113"/>
        <v>1.1536775766023143E-2</v>
      </c>
    </row>
    <row r="559" spans="1:32" ht="13.5" customHeight="1" x14ac:dyDescent="0.25">
      <c r="A559" s="48" t="s">
        <v>1285</v>
      </c>
      <c r="B559" s="145" t="s">
        <v>1286</v>
      </c>
      <c r="C559" s="13" t="s">
        <v>1293</v>
      </c>
      <c r="D559" s="76" t="s">
        <v>129</v>
      </c>
      <c r="E559" s="146" t="s">
        <v>130</v>
      </c>
      <c r="F559" s="66" t="s">
        <v>1309</v>
      </c>
      <c r="G559" s="66" t="s">
        <v>33</v>
      </c>
      <c r="H559" s="66" t="s">
        <v>26</v>
      </c>
      <c r="I559" s="48" t="s">
        <v>27</v>
      </c>
      <c r="J559" s="147">
        <v>325297052.94425434</v>
      </c>
      <c r="K559" s="148" t="s">
        <v>1243</v>
      </c>
      <c r="L559" s="149"/>
      <c r="M559" s="149"/>
      <c r="N559" s="148" t="s">
        <v>524</v>
      </c>
      <c r="O559" s="150">
        <v>1.25E-3</v>
      </c>
      <c r="P559" s="148" t="s">
        <v>65</v>
      </c>
      <c r="Q559" s="151">
        <v>3756420.4972755099</v>
      </c>
      <c r="R559" s="151">
        <v>3227159.4893191289</v>
      </c>
      <c r="S559" s="147"/>
      <c r="T559" s="147">
        <v>162890.09896375806</v>
      </c>
      <c r="U559" s="147">
        <v>241993.16298658887</v>
      </c>
      <c r="V559" s="5">
        <v>120836.40589654441</v>
      </c>
      <c r="W559" s="5">
        <v>3541.3401094900723</v>
      </c>
      <c r="X559" s="147"/>
      <c r="Y559" s="147"/>
      <c r="Z559" s="150"/>
      <c r="AA559" s="44">
        <f t="shared" si="108"/>
        <v>3752879.15716602</v>
      </c>
      <c r="AB559" s="103">
        <f t="shared" si="109"/>
        <v>0.85991564187643943</v>
      </c>
      <c r="AC559" s="103">
        <f t="shared" si="110"/>
        <v>6.4482002444578995E-2</v>
      </c>
      <c r="AD559" s="103">
        <f t="shared" si="111"/>
        <v>9.9206539380243403E-3</v>
      </c>
      <c r="AE559" s="103">
        <f t="shared" si="112"/>
        <v>7.4391440314726387E-4</v>
      </c>
      <c r="AF559" s="46">
        <f t="shared" si="113"/>
        <v>1.153677576602314E-2</v>
      </c>
    </row>
    <row r="560" spans="1:32" ht="13.5" customHeight="1" x14ac:dyDescent="0.25">
      <c r="A560" s="48" t="s">
        <v>1287</v>
      </c>
      <c r="B560" s="145" t="s">
        <v>1288</v>
      </c>
      <c r="C560" s="13" t="s">
        <v>1293</v>
      </c>
      <c r="D560" s="76" t="s">
        <v>129</v>
      </c>
      <c r="E560" s="146" t="s">
        <v>130</v>
      </c>
      <c r="F560" s="66" t="s">
        <v>1309</v>
      </c>
      <c r="G560" s="146" t="s">
        <v>64</v>
      </c>
      <c r="H560" s="66" t="s">
        <v>26</v>
      </c>
      <c r="I560" s="48" t="s">
        <v>27</v>
      </c>
      <c r="J560" s="147">
        <v>5295831138.7560778</v>
      </c>
      <c r="K560" s="148" t="s">
        <v>1289</v>
      </c>
      <c r="L560" s="149"/>
      <c r="M560" s="149"/>
      <c r="N560" s="148" t="s">
        <v>1290</v>
      </c>
      <c r="O560" s="150">
        <v>5.2500000000000003E-3</v>
      </c>
      <c r="P560" s="148" t="s">
        <v>65</v>
      </c>
      <c r="Q560" s="151">
        <v>96485368.254732221</v>
      </c>
      <c r="R560" s="151">
        <v>84685065</v>
      </c>
      <c r="S560" s="147"/>
      <c r="T560" s="147">
        <v>2650364.4091084125</v>
      </c>
      <c r="U560" s="147">
        <v>4240583.2539806925</v>
      </c>
      <c r="V560" s="5">
        <v>2354139.9789986913</v>
      </c>
      <c r="W560" s="5">
        <v>2555215.6126444144</v>
      </c>
      <c r="X560" s="147"/>
      <c r="Y560" s="147"/>
      <c r="Z560" s="150"/>
      <c r="AA560" s="44">
        <f t="shared" si="108"/>
        <v>93930152.642087802</v>
      </c>
      <c r="AB560" s="103">
        <f t="shared" si="109"/>
        <v>0.90157486832460121</v>
      </c>
      <c r="AC560" s="103">
        <f t="shared" si="110"/>
        <v>4.5146133959124334E-2</v>
      </c>
      <c r="AD560" s="103">
        <f t="shared" si="111"/>
        <v>1.5990892228465468E-2</v>
      </c>
      <c r="AE560" s="103">
        <f t="shared" si="112"/>
        <v>8.0073989197789082E-4</v>
      </c>
      <c r="AF560" s="46">
        <f t="shared" si="113"/>
        <v>1.7736621538909335E-2</v>
      </c>
    </row>
    <row r="561" spans="1:32" ht="13.5" customHeight="1" x14ac:dyDescent="0.25">
      <c r="A561" s="48" t="s">
        <v>1291</v>
      </c>
      <c r="B561" s="145" t="s">
        <v>1292</v>
      </c>
      <c r="C561" s="13" t="s">
        <v>1293</v>
      </c>
      <c r="D561" s="76" t="s">
        <v>129</v>
      </c>
      <c r="E561" s="146" t="s">
        <v>130</v>
      </c>
      <c r="F561" s="66" t="s">
        <v>1309</v>
      </c>
      <c r="G561" s="146" t="s">
        <v>64</v>
      </c>
      <c r="H561" s="66" t="s">
        <v>26</v>
      </c>
      <c r="I561" s="48" t="s">
        <v>27</v>
      </c>
      <c r="J561" s="147">
        <v>15742622.723803598</v>
      </c>
      <c r="K561" s="148" t="s">
        <v>1249</v>
      </c>
      <c r="L561" s="149"/>
      <c r="M561" s="149"/>
      <c r="N561" s="148" t="s">
        <v>1290</v>
      </c>
      <c r="O561" s="150">
        <v>5.2500000000000003E-3</v>
      </c>
      <c r="P561" s="148" t="s">
        <v>65</v>
      </c>
      <c r="Q561" s="151">
        <v>145280.10526778907</v>
      </c>
      <c r="R561" s="151">
        <v>110202</v>
      </c>
      <c r="S561" s="147"/>
      <c r="T561" s="147">
        <v>7878.5908915877453</v>
      </c>
      <c r="U561" s="147">
        <v>12605.746019307184</v>
      </c>
      <c r="V561" s="5">
        <v>6998.021001308648</v>
      </c>
      <c r="W561" s="5">
        <v>7595.7473555854758</v>
      </c>
      <c r="X561" s="147"/>
      <c r="Y561" s="147"/>
      <c r="Z561" s="150"/>
      <c r="AA561" s="44">
        <f t="shared" si="108"/>
        <v>137684.35791220359</v>
      </c>
      <c r="AB561" s="103">
        <f t="shared" si="109"/>
        <v>0.80039593219639293</v>
      </c>
      <c r="AC561" s="103">
        <f t="shared" si="110"/>
        <v>9.1555396781858256E-2</v>
      </c>
      <c r="AD561" s="103">
        <f t="shared" si="111"/>
        <v>7.0002312787035992E-3</v>
      </c>
      <c r="AE561" s="103">
        <f t="shared" si="112"/>
        <v>8.0073989197789093E-4</v>
      </c>
      <c r="AF561" s="46">
        <f t="shared" si="113"/>
        <v>8.7459605891474657E-3</v>
      </c>
    </row>
    <row r="562" spans="1:32" ht="13.5" customHeight="1" x14ac:dyDescent="0.25">
      <c r="A562" s="13" t="s">
        <v>1294</v>
      </c>
      <c r="B562" s="75" t="s">
        <v>1295</v>
      </c>
      <c r="C562" s="13" t="s">
        <v>1365</v>
      </c>
      <c r="D562" s="181" t="s">
        <v>129</v>
      </c>
      <c r="E562" s="182" t="s">
        <v>130</v>
      </c>
      <c r="F562" s="182" t="s">
        <v>133</v>
      </c>
      <c r="G562" s="182" t="s">
        <v>266</v>
      </c>
      <c r="H562" s="182" t="s">
        <v>41</v>
      </c>
      <c r="I562" s="177" t="s">
        <v>27</v>
      </c>
      <c r="J562" s="171">
        <v>1931982949.6166008</v>
      </c>
      <c r="K562" s="178" t="s">
        <v>1296</v>
      </c>
      <c r="L562" s="179">
        <v>0</v>
      </c>
      <c r="M562" s="180" t="s">
        <v>65</v>
      </c>
      <c r="N562" s="178" t="s">
        <v>1297</v>
      </c>
      <c r="O562" s="174">
        <v>2.5000000000000001E-4</v>
      </c>
      <c r="P562" s="175" t="s">
        <v>1298</v>
      </c>
      <c r="Q562" s="176">
        <v>45409817</v>
      </c>
      <c r="R562" s="176">
        <v>38663965</v>
      </c>
      <c r="S562" s="171"/>
      <c r="T562" s="171"/>
      <c r="U562" s="171">
        <v>3031914</v>
      </c>
      <c r="V562" s="172">
        <v>3542456</v>
      </c>
      <c r="W562" s="172">
        <v>171382</v>
      </c>
      <c r="X562" s="171"/>
      <c r="Y562" s="171"/>
      <c r="Z562" s="173">
        <v>1.2200000000000001E-2</v>
      </c>
      <c r="AA562" s="166">
        <f>+R562+T562+U562+V562</f>
        <v>45238335</v>
      </c>
      <c r="AB562" s="168">
        <f>+R562/AA562</f>
        <v>0.85467259128789774</v>
      </c>
      <c r="AC562" s="168">
        <f>+U562/AA562</f>
        <v>6.7020901631326624E-2</v>
      </c>
      <c r="AD562" s="168">
        <f>+R562/J562</f>
        <v>2.0012580860339791E-2</v>
      </c>
      <c r="AE562" s="168">
        <f>+U562/J562</f>
        <v>1.5693275143042432E-3</v>
      </c>
      <c r="AF562" s="170">
        <f>+AA562/J562+Z562</f>
        <v>3.5615493914673259E-2</v>
      </c>
    </row>
    <row r="563" spans="1:32" ht="13.5" customHeight="1" x14ac:dyDescent="0.25">
      <c r="A563" s="13" t="s">
        <v>1299</v>
      </c>
      <c r="B563" s="75" t="s">
        <v>1300</v>
      </c>
      <c r="C563" s="13" t="s">
        <v>1365</v>
      </c>
      <c r="D563" s="181"/>
      <c r="E563" s="182"/>
      <c r="F563" s="182"/>
      <c r="G563" s="182"/>
      <c r="H563" s="182"/>
      <c r="I563" s="177"/>
      <c r="J563" s="171"/>
      <c r="K563" s="178"/>
      <c r="L563" s="179"/>
      <c r="M563" s="180"/>
      <c r="N563" s="178"/>
      <c r="O563" s="174"/>
      <c r="P563" s="175"/>
      <c r="Q563" s="176"/>
      <c r="R563" s="176"/>
      <c r="S563" s="171"/>
      <c r="T563" s="171"/>
      <c r="U563" s="171"/>
      <c r="V563" s="169"/>
      <c r="W563" s="169"/>
      <c r="X563" s="171"/>
      <c r="Y563" s="171"/>
      <c r="Z563" s="173"/>
      <c r="AA563" s="167"/>
      <c r="AB563" s="169"/>
      <c r="AC563" s="169"/>
      <c r="AD563" s="169"/>
      <c r="AE563" s="169"/>
      <c r="AF563" s="167"/>
    </row>
    <row r="564" spans="1:32" ht="13.5" customHeight="1" x14ac:dyDescent="0.25">
      <c r="A564" s="13" t="s">
        <v>1301</v>
      </c>
      <c r="B564" s="75" t="s">
        <v>1302</v>
      </c>
      <c r="C564" s="13" t="s">
        <v>1365</v>
      </c>
      <c r="D564" s="181" t="s">
        <v>129</v>
      </c>
      <c r="E564" s="182" t="s">
        <v>130</v>
      </c>
      <c r="F564" s="182" t="s">
        <v>133</v>
      </c>
      <c r="G564" s="182" t="s">
        <v>50</v>
      </c>
      <c r="H564" s="182" t="s">
        <v>41</v>
      </c>
      <c r="I564" s="177" t="s">
        <v>27</v>
      </c>
      <c r="J564" s="171">
        <v>307352127.055336</v>
      </c>
      <c r="K564" s="178" t="s">
        <v>1303</v>
      </c>
      <c r="L564" s="179">
        <v>0</v>
      </c>
      <c r="M564" s="180" t="s">
        <v>65</v>
      </c>
      <c r="N564" s="178" t="s">
        <v>1304</v>
      </c>
      <c r="O564" s="174">
        <v>2.5000000000000001E-4</v>
      </c>
      <c r="P564" s="175" t="s">
        <v>417</v>
      </c>
      <c r="Q564" s="176">
        <v>5071696</v>
      </c>
      <c r="R564" s="176">
        <v>3075981</v>
      </c>
      <c r="S564" s="171"/>
      <c r="T564" s="171"/>
      <c r="U564" s="171">
        <v>246084</v>
      </c>
      <c r="V564" s="172">
        <v>713684</v>
      </c>
      <c r="W564" s="172">
        <v>1034947</v>
      </c>
      <c r="X564" s="171"/>
      <c r="Y564" s="171"/>
      <c r="Z564" s="173">
        <v>3.5999999999999999E-3</v>
      </c>
      <c r="AA564" s="166">
        <f>+R564+T564+U564+V564</f>
        <v>4035749</v>
      </c>
      <c r="AB564" s="168">
        <f>+R564/AA564</f>
        <v>0.7621834261744227</v>
      </c>
      <c r="AC564" s="168">
        <f>+U564/AA564</f>
        <v>6.0976041869799137E-2</v>
      </c>
      <c r="AD564" s="168">
        <f>+R564/J564</f>
        <v>1.0008002968680275E-2</v>
      </c>
      <c r="AE564" s="168">
        <f>+U564/J564</f>
        <v>8.0065819735060688E-4</v>
      </c>
      <c r="AF564" s="170">
        <f>+AA564/J564+Z564</f>
        <v>1.6730701383671893E-2</v>
      </c>
    </row>
    <row r="565" spans="1:32" ht="13.5" customHeight="1" x14ac:dyDescent="0.25">
      <c r="A565" s="13" t="s">
        <v>1305</v>
      </c>
      <c r="B565" s="75" t="s">
        <v>1306</v>
      </c>
      <c r="C565" s="13" t="s">
        <v>1365</v>
      </c>
      <c r="D565" s="181" t="s">
        <v>129</v>
      </c>
      <c r="E565" s="182" t="s">
        <v>130</v>
      </c>
      <c r="F565" s="182" t="s">
        <v>133</v>
      </c>
      <c r="G565" s="182" t="s">
        <v>50</v>
      </c>
      <c r="H565" s="182"/>
      <c r="I565" s="177"/>
      <c r="J565" s="171"/>
      <c r="K565" s="178"/>
      <c r="L565" s="179"/>
      <c r="M565" s="180"/>
      <c r="N565" s="178"/>
      <c r="O565" s="174"/>
      <c r="P565" s="175"/>
      <c r="Q565" s="176"/>
      <c r="R565" s="176"/>
      <c r="S565" s="171"/>
      <c r="T565" s="171"/>
      <c r="U565" s="171"/>
      <c r="V565" s="169"/>
      <c r="W565" s="169"/>
      <c r="X565" s="171"/>
      <c r="Y565" s="171"/>
      <c r="Z565" s="173"/>
      <c r="AA565" s="167"/>
      <c r="AB565" s="169"/>
      <c r="AC565" s="169"/>
      <c r="AD565" s="169"/>
      <c r="AE565" s="169"/>
      <c r="AF565" s="167"/>
    </row>
    <row r="566" spans="1:32" ht="13.5" customHeight="1" x14ac:dyDescent="0.25">
      <c r="A566" s="13" t="s">
        <v>1307</v>
      </c>
      <c r="B566" s="75" t="s">
        <v>1308</v>
      </c>
      <c r="C566" s="13" t="s">
        <v>1365</v>
      </c>
      <c r="D566" s="76" t="s">
        <v>129</v>
      </c>
      <c r="E566" s="66" t="s">
        <v>130</v>
      </c>
      <c r="F566" s="66" t="s">
        <v>1309</v>
      </c>
      <c r="G566" s="66" t="s">
        <v>827</v>
      </c>
      <c r="H566" s="66" t="s">
        <v>26</v>
      </c>
      <c r="I566" s="13" t="s">
        <v>27</v>
      </c>
      <c r="J566" s="154">
        <v>27754044852.004002</v>
      </c>
      <c r="K566" s="106" t="s">
        <v>1303</v>
      </c>
      <c r="L566" s="155">
        <v>0</v>
      </c>
      <c r="M566" s="156" t="s">
        <v>65</v>
      </c>
      <c r="N566" s="106">
        <v>0</v>
      </c>
      <c r="O566" s="157">
        <v>2.5000000000000001E-4</v>
      </c>
      <c r="P566" s="20" t="s">
        <v>417</v>
      </c>
      <c r="Q566" s="158">
        <v>216658450</v>
      </c>
      <c r="R566" s="158">
        <v>178481304</v>
      </c>
      <c r="S566" s="154"/>
      <c r="T566" s="154"/>
      <c r="U566" s="159">
        <v>27895476</v>
      </c>
      <c r="V566" s="5">
        <v>10173204</v>
      </c>
      <c r="W566" s="5">
        <v>8466</v>
      </c>
      <c r="X566" s="154"/>
      <c r="Y566" s="154"/>
      <c r="Z566" s="109"/>
      <c r="AA566" s="44">
        <f>+R566+T566+U566+V566</f>
        <v>216549984</v>
      </c>
      <c r="AB566" s="103">
        <f>+R566/AA566</f>
        <v>0.82420372748676818</v>
      </c>
      <c r="AC566" s="103">
        <f>+U566/AA566</f>
        <v>0.12881772367159353</v>
      </c>
      <c r="AD566" s="103">
        <f>+R566/J566</f>
        <v>6.4308213434018657E-3</v>
      </c>
      <c r="AE566" s="103">
        <f>+U566/J566</f>
        <v>1.0050958751688327E-3</v>
      </c>
      <c r="AF566" s="46">
        <f>+AA566/J566+Z566</f>
        <v>7.8024657362461471E-3</v>
      </c>
    </row>
    <row r="567" spans="1:32" ht="13.5" customHeight="1" x14ac:dyDescent="0.25">
      <c r="A567" s="13" t="s">
        <v>1310</v>
      </c>
      <c r="B567" s="75" t="s">
        <v>1311</v>
      </c>
      <c r="C567" s="13" t="s">
        <v>1365</v>
      </c>
      <c r="D567" s="76" t="s">
        <v>129</v>
      </c>
      <c r="E567" s="66" t="s">
        <v>130</v>
      </c>
      <c r="F567" s="47" t="s">
        <v>131</v>
      </c>
      <c r="G567" s="66" t="s">
        <v>77</v>
      </c>
      <c r="H567" s="66" t="s">
        <v>26</v>
      </c>
      <c r="I567" s="13" t="s">
        <v>27</v>
      </c>
      <c r="J567" s="154">
        <v>3032756047.6917</v>
      </c>
      <c r="K567" s="106" t="s">
        <v>1303</v>
      </c>
      <c r="L567" s="155">
        <v>0</v>
      </c>
      <c r="M567" s="156" t="s">
        <v>65</v>
      </c>
      <c r="N567" s="106" t="s">
        <v>1312</v>
      </c>
      <c r="O567" s="157">
        <v>2.5000000000000001E-4</v>
      </c>
      <c r="P567" s="20" t="s">
        <v>417</v>
      </c>
      <c r="Q567" s="158">
        <v>54256774</v>
      </c>
      <c r="R567" s="158">
        <v>45574830</v>
      </c>
      <c r="S567" s="154"/>
      <c r="T567" s="154"/>
      <c r="U567" s="154">
        <v>3038333</v>
      </c>
      <c r="V567" s="5">
        <v>4230568</v>
      </c>
      <c r="W567" s="5">
        <v>1323043</v>
      </c>
      <c r="X567" s="154"/>
      <c r="Y567" s="154"/>
      <c r="Z567" s="109"/>
      <c r="AA567" s="44">
        <f>+R567+T567+U567+V567</f>
        <v>52843731</v>
      </c>
      <c r="AB567" s="103">
        <f>+R567/AA567</f>
        <v>0.86244534853150323</v>
      </c>
      <c r="AC567" s="103">
        <f>+U567/AA567</f>
        <v>5.7496564729693292E-2</v>
      </c>
      <c r="AD567" s="103">
        <f>+R567/J567</f>
        <v>1.5027529179172867E-2</v>
      </c>
      <c r="AE567" s="103">
        <f>+U567/J567</f>
        <v>1.0018389056754317E-3</v>
      </c>
      <c r="AF567" s="46">
        <f>+AA567/J567+Z567</f>
        <v>1.7424326312108281E-2</v>
      </c>
    </row>
    <row r="568" spans="1:32" ht="13.5" customHeight="1" x14ac:dyDescent="0.25">
      <c r="A568" s="13" t="s">
        <v>1313</v>
      </c>
      <c r="B568" s="75" t="s">
        <v>1314</v>
      </c>
      <c r="C568" s="13" t="s">
        <v>1365</v>
      </c>
      <c r="D568" s="76" t="s">
        <v>129</v>
      </c>
      <c r="E568" s="66" t="s">
        <v>130</v>
      </c>
      <c r="F568" s="47" t="s">
        <v>131</v>
      </c>
      <c r="G568" s="66" t="s">
        <v>77</v>
      </c>
      <c r="H568" s="66" t="s">
        <v>26</v>
      </c>
      <c r="I568" s="13" t="s">
        <v>27</v>
      </c>
      <c r="J568" s="154">
        <v>1442718486.2490101</v>
      </c>
      <c r="K568" s="106" t="s">
        <v>1315</v>
      </c>
      <c r="L568" s="155">
        <v>0</v>
      </c>
      <c r="M568" s="156" t="s">
        <v>65</v>
      </c>
      <c r="N568" s="106" t="s">
        <v>1316</v>
      </c>
      <c r="O568" s="157">
        <v>2.5000000000000001E-4</v>
      </c>
      <c r="P568" s="20" t="s">
        <v>417</v>
      </c>
      <c r="Q568" s="158">
        <v>20967372</v>
      </c>
      <c r="R568" s="158">
        <v>14344325</v>
      </c>
      <c r="S568" s="154"/>
      <c r="T568" s="154"/>
      <c r="U568" s="154">
        <v>1656731</v>
      </c>
      <c r="V568" s="5">
        <v>3378589</v>
      </c>
      <c r="W568" s="5">
        <v>1477725</v>
      </c>
      <c r="X568" s="154"/>
      <c r="Y568" s="154"/>
      <c r="Z568" s="109"/>
      <c r="AA568" s="44">
        <f>+R568+T568+U568+V568</f>
        <v>19379645</v>
      </c>
      <c r="AB568" s="103">
        <f>+R568/AA568</f>
        <v>0.74017480712365991</v>
      </c>
      <c r="AC568" s="103">
        <f>+U568/AA568</f>
        <v>8.5488201667264799E-2</v>
      </c>
      <c r="AD568" s="103">
        <f>+R568/J568</f>
        <v>9.9425668532843632E-3</v>
      </c>
      <c r="AE568" s="103">
        <f>+U568/J568</f>
        <v>1.1483397598289677E-3</v>
      </c>
      <c r="AF568" s="46">
        <f>+AA568/J568+Z568</f>
        <v>1.3432727995595334E-2</v>
      </c>
    </row>
    <row r="569" spans="1:32" ht="13.5" customHeight="1" x14ac:dyDescent="0.25">
      <c r="A569" s="13" t="s">
        <v>1317</v>
      </c>
      <c r="B569" s="75" t="s">
        <v>1318</v>
      </c>
      <c r="C569" s="13" t="s">
        <v>1365</v>
      </c>
      <c r="D569" s="197" t="s">
        <v>129</v>
      </c>
      <c r="E569" s="182" t="s">
        <v>130</v>
      </c>
      <c r="F569" s="182" t="s">
        <v>1367</v>
      </c>
      <c r="G569" s="182" t="s">
        <v>106</v>
      </c>
      <c r="H569" s="182" t="s">
        <v>26</v>
      </c>
      <c r="I569" s="177" t="s">
        <v>27</v>
      </c>
      <c r="J569" s="191">
        <v>23871149214.363636</v>
      </c>
      <c r="K569" s="195" t="s">
        <v>1319</v>
      </c>
      <c r="L569" s="195">
        <v>0</v>
      </c>
      <c r="M569" s="196" t="s">
        <v>65</v>
      </c>
      <c r="N569" s="195" t="s">
        <v>1297</v>
      </c>
      <c r="O569" s="192" t="s">
        <v>1320</v>
      </c>
      <c r="P569" s="193" t="s">
        <v>65</v>
      </c>
      <c r="Q569" s="194">
        <v>3130398064</v>
      </c>
      <c r="R569" s="194">
        <v>164750859</v>
      </c>
      <c r="S569" s="191"/>
      <c r="T569" s="191"/>
      <c r="U569" s="191">
        <v>13144291</v>
      </c>
      <c r="V569" s="172">
        <v>527115485</v>
      </c>
      <c r="W569" s="172">
        <v>1168784</v>
      </c>
      <c r="X569" s="191"/>
      <c r="Y569" s="191">
        <v>2423218645</v>
      </c>
      <c r="Z569" s="173"/>
      <c r="AA569" s="166">
        <f>+R569+T569+U569+V569</f>
        <v>705010635</v>
      </c>
      <c r="AB569" s="168">
        <f>+R569/AA569</f>
        <v>0.23368563652944044</v>
      </c>
      <c r="AC569" s="168">
        <f>+U569/AA569</f>
        <v>1.8644103148883706E-2</v>
      </c>
      <c r="AD569" s="168">
        <f>+R569/J569</f>
        <v>6.9016727062669817E-3</v>
      </c>
      <c r="AE569" s="168">
        <f>+U569/J569</f>
        <v>5.5063503151707828E-4</v>
      </c>
      <c r="AF569" s="170">
        <f>+AA569/J569+Z569</f>
        <v>2.9534004779953549E-2</v>
      </c>
    </row>
    <row r="570" spans="1:32" ht="13.5" customHeight="1" x14ac:dyDescent="0.25">
      <c r="A570" s="13" t="s">
        <v>1321</v>
      </c>
      <c r="B570" s="75" t="s">
        <v>1322</v>
      </c>
      <c r="C570" s="13" t="s">
        <v>1365</v>
      </c>
      <c r="D570" s="198"/>
      <c r="E570" s="182"/>
      <c r="F570" s="182"/>
      <c r="G570" s="182"/>
      <c r="H570" s="182"/>
      <c r="I570" s="177"/>
      <c r="J570" s="191"/>
      <c r="K570" s="195"/>
      <c r="L570" s="195"/>
      <c r="M570" s="196"/>
      <c r="N570" s="195"/>
      <c r="O570" s="192"/>
      <c r="P570" s="193"/>
      <c r="Q570" s="194"/>
      <c r="R570" s="194"/>
      <c r="S570" s="191"/>
      <c r="T570" s="191"/>
      <c r="U570" s="191"/>
      <c r="V570" s="190"/>
      <c r="W570" s="190"/>
      <c r="X570" s="191"/>
      <c r="Y570" s="191"/>
      <c r="Z570" s="173"/>
      <c r="AA570" s="189"/>
      <c r="AB570" s="190"/>
      <c r="AC570" s="190"/>
      <c r="AD570" s="190"/>
      <c r="AE570" s="190"/>
      <c r="AF570" s="189"/>
    </row>
    <row r="571" spans="1:32" ht="13.5" customHeight="1" x14ac:dyDescent="0.25">
      <c r="A571" s="13" t="s">
        <v>1323</v>
      </c>
      <c r="B571" s="75" t="s">
        <v>1324</v>
      </c>
      <c r="C571" s="13" t="s">
        <v>1365</v>
      </c>
      <c r="D571" s="199"/>
      <c r="E571" s="182"/>
      <c r="F571" s="182"/>
      <c r="G571" s="182"/>
      <c r="H571" s="182"/>
      <c r="I571" s="177"/>
      <c r="J571" s="191"/>
      <c r="K571" s="195"/>
      <c r="L571" s="195"/>
      <c r="M571" s="196"/>
      <c r="N571" s="195"/>
      <c r="O571" s="192"/>
      <c r="P571" s="193"/>
      <c r="Q571" s="194"/>
      <c r="R571" s="194"/>
      <c r="S571" s="191"/>
      <c r="T571" s="191"/>
      <c r="U571" s="191"/>
      <c r="V571" s="169"/>
      <c r="W571" s="169"/>
      <c r="X571" s="191"/>
      <c r="Y571" s="191"/>
      <c r="Z571" s="173"/>
      <c r="AA571" s="167"/>
      <c r="AB571" s="169"/>
      <c r="AC571" s="169"/>
      <c r="AD571" s="169"/>
      <c r="AE571" s="169"/>
      <c r="AF571" s="167"/>
    </row>
    <row r="572" spans="1:32" ht="13.5" customHeight="1" x14ac:dyDescent="0.25">
      <c r="A572" s="13" t="s">
        <v>1325</v>
      </c>
      <c r="B572" s="75" t="s">
        <v>1326</v>
      </c>
      <c r="C572" s="13" t="s">
        <v>1365</v>
      </c>
      <c r="D572" s="181" t="s">
        <v>129</v>
      </c>
      <c r="E572" s="182" t="s">
        <v>130</v>
      </c>
      <c r="F572" s="182" t="s">
        <v>1309</v>
      </c>
      <c r="G572" s="182" t="s">
        <v>25</v>
      </c>
      <c r="H572" s="182" t="s">
        <v>26</v>
      </c>
      <c r="I572" s="177" t="s">
        <v>27</v>
      </c>
      <c r="J572" s="171">
        <v>13339557348.450592</v>
      </c>
      <c r="K572" s="178" t="s">
        <v>1303</v>
      </c>
      <c r="L572" s="179">
        <v>0</v>
      </c>
      <c r="M572" s="180" t="s">
        <v>65</v>
      </c>
      <c r="N572" s="178" t="s">
        <v>1297</v>
      </c>
      <c r="O572" s="174">
        <v>2.5000000000000001E-4</v>
      </c>
      <c r="P572" s="188" t="s">
        <v>1327</v>
      </c>
      <c r="Q572" s="176">
        <v>193462766</v>
      </c>
      <c r="R572" s="176">
        <v>173307633</v>
      </c>
      <c r="S572" s="171"/>
      <c r="T572" s="171"/>
      <c r="U572" s="171">
        <v>12115457</v>
      </c>
      <c r="V572" s="172">
        <v>6995553</v>
      </c>
      <c r="W572" s="172">
        <v>944223</v>
      </c>
      <c r="X572" s="171"/>
      <c r="Y572" s="171"/>
      <c r="Z572" s="173"/>
      <c r="AA572" s="166">
        <f>+R572+T572+U572+V572</f>
        <v>192418643</v>
      </c>
      <c r="AB572" s="168">
        <f>+R572/AA572</f>
        <v>0.90068005000949936</v>
      </c>
      <c r="AC572" s="168">
        <f>+U572/AA572</f>
        <v>6.2964049694498675E-2</v>
      </c>
      <c r="AD572" s="168">
        <f>+R572/J572</f>
        <v>1.299200779103288E-2</v>
      </c>
      <c r="AE572" s="168">
        <f>+U572/J572</f>
        <v>9.0823530972766698E-4</v>
      </c>
      <c r="AF572" s="170">
        <f>+AA572/J572+Z572</f>
        <v>1.4424664775128366E-2</v>
      </c>
    </row>
    <row r="573" spans="1:32" ht="13.5" customHeight="1" x14ac:dyDescent="0.25">
      <c r="A573" s="13" t="s">
        <v>1328</v>
      </c>
      <c r="B573" s="75" t="s">
        <v>1329</v>
      </c>
      <c r="C573" s="13" t="s">
        <v>1365</v>
      </c>
      <c r="D573" s="181" t="s">
        <v>129</v>
      </c>
      <c r="E573" s="182" t="s">
        <v>130</v>
      </c>
      <c r="F573" s="182" t="s">
        <v>1309</v>
      </c>
      <c r="G573" s="182" t="s">
        <v>25</v>
      </c>
      <c r="H573" s="182"/>
      <c r="I573" s="177"/>
      <c r="J573" s="171"/>
      <c r="K573" s="178"/>
      <c r="L573" s="179"/>
      <c r="M573" s="180"/>
      <c r="N573" s="178"/>
      <c r="O573" s="174"/>
      <c r="P573" s="188"/>
      <c r="Q573" s="176"/>
      <c r="R573" s="176"/>
      <c r="S573" s="171"/>
      <c r="T573" s="171"/>
      <c r="U573" s="171"/>
      <c r="V573" s="169"/>
      <c r="W573" s="169"/>
      <c r="X573" s="171"/>
      <c r="Y573" s="171"/>
      <c r="Z573" s="173"/>
      <c r="AA573" s="167"/>
      <c r="AB573" s="169"/>
      <c r="AC573" s="169"/>
      <c r="AD573" s="169"/>
      <c r="AE573" s="169"/>
      <c r="AF573" s="167"/>
    </row>
    <row r="574" spans="1:32" ht="13.5" customHeight="1" x14ac:dyDescent="0.25">
      <c r="A574" s="13" t="s">
        <v>1330</v>
      </c>
      <c r="B574" s="75" t="s">
        <v>1331</v>
      </c>
      <c r="C574" s="13" t="s">
        <v>1365</v>
      </c>
      <c r="D574" s="76" t="s">
        <v>129</v>
      </c>
      <c r="E574" s="66" t="s">
        <v>130</v>
      </c>
      <c r="F574" s="66" t="s">
        <v>1309</v>
      </c>
      <c r="G574" s="66" t="s">
        <v>827</v>
      </c>
      <c r="H574" s="66" t="s">
        <v>26</v>
      </c>
      <c r="I574" s="13" t="s">
        <v>27</v>
      </c>
      <c r="J574" s="154">
        <v>11894076875.827452</v>
      </c>
      <c r="K574" s="106" t="s">
        <v>1303</v>
      </c>
      <c r="L574" s="155">
        <v>0</v>
      </c>
      <c r="M574" s="156" t="s">
        <v>65</v>
      </c>
      <c r="N574" s="106" t="s">
        <v>1312</v>
      </c>
      <c r="O574" s="157">
        <v>2.5000000000000001E-4</v>
      </c>
      <c r="P574" s="20" t="s">
        <v>417</v>
      </c>
      <c r="Q574" s="158">
        <v>111750097</v>
      </c>
      <c r="R574" s="158">
        <v>94345223</v>
      </c>
      <c r="S574" s="154"/>
      <c r="T574" s="154"/>
      <c r="U574" s="154">
        <v>11299500</v>
      </c>
      <c r="V574" s="5">
        <v>5857907</v>
      </c>
      <c r="W574" s="5">
        <v>147467</v>
      </c>
      <c r="X574" s="154"/>
      <c r="Y574" s="154"/>
      <c r="Z574" s="109"/>
      <c r="AA574" s="44">
        <f>+R574+T574+U574+V574</f>
        <v>111502630</v>
      </c>
      <c r="AB574" s="103">
        <f>+R574/AA574</f>
        <v>0.84612553981910565</v>
      </c>
      <c r="AC574" s="103">
        <f>+U574/AA574</f>
        <v>0.1013384168606606</v>
      </c>
      <c r="AD574" s="103">
        <f>+R574/J574</f>
        <v>7.9321181445984688E-3</v>
      </c>
      <c r="AE574" s="103">
        <f>+U574/J574</f>
        <v>9.5001067489013623E-4</v>
      </c>
      <c r="AF574" s="46">
        <f>+AA574/J574+Z574</f>
        <v>9.3746350527302222E-3</v>
      </c>
    </row>
    <row r="575" spans="1:32" ht="13.5" customHeight="1" x14ac:dyDescent="0.25">
      <c r="A575" s="13" t="s">
        <v>1332</v>
      </c>
      <c r="B575" s="75" t="s">
        <v>1333</v>
      </c>
      <c r="C575" s="13" t="s">
        <v>1365</v>
      </c>
      <c r="D575" s="181" t="s">
        <v>129</v>
      </c>
      <c r="E575" s="182" t="s">
        <v>130</v>
      </c>
      <c r="F575" s="182" t="s">
        <v>133</v>
      </c>
      <c r="G575" s="182" t="s">
        <v>50</v>
      </c>
      <c r="H575" s="182" t="s">
        <v>41</v>
      </c>
      <c r="I575" s="177" t="s">
        <v>27</v>
      </c>
      <c r="J575" s="171">
        <v>2437486919.624506</v>
      </c>
      <c r="K575" s="178">
        <v>1.4999999999999999E-2</v>
      </c>
      <c r="L575" s="179">
        <v>0</v>
      </c>
      <c r="M575" s="180" t="s">
        <v>65</v>
      </c>
      <c r="N575" s="178" t="s">
        <v>1334</v>
      </c>
      <c r="O575" s="174">
        <v>2.5000000000000001E-4</v>
      </c>
      <c r="P575" s="188" t="s">
        <v>1335</v>
      </c>
      <c r="Q575" s="176">
        <v>44668140</v>
      </c>
      <c r="R575" s="176">
        <v>36588856</v>
      </c>
      <c r="S575" s="171"/>
      <c r="T575" s="171"/>
      <c r="U575" s="171">
        <v>4140041</v>
      </c>
      <c r="V575" s="172">
        <v>3832132</v>
      </c>
      <c r="W575" s="172">
        <v>6111</v>
      </c>
      <c r="X575" s="171"/>
      <c r="Y575" s="171"/>
      <c r="Z575" s="173">
        <v>8.8999999999999999E-3</v>
      </c>
      <c r="AA575" s="166">
        <f>+R575+T575+U575+V575</f>
        <v>44561029</v>
      </c>
      <c r="AB575" s="168">
        <f>+R575/AA575</f>
        <v>0.82109540154469951</v>
      </c>
      <c r="AC575" s="168">
        <f>+U575/AA575</f>
        <v>9.2907212712704634E-2</v>
      </c>
      <c r="AD575" s="168">
        <f>+R575/J575</f>
        <v>1.5010893271023789E-2</v>
      </c>
      <c r="AE575" s="168">
        <f>+U575/J575</f>
        <v>1.698487473581098E-3</v>
      </c>
      <c r="AF575" s="170">
        <f>+AA575/J575+Z575</f>
        <v>2.7181545899275884E-2</v>
      </c>
    </row>
    <row r="576" spans="1:32" ht="13.5" customHeight="1" x14ac:dyDescent="0.25">
      <c r="A576" s="13" t="s">
        <v>1336</v>
      </c>
      <c r="B576" s="75" t="s">
        <v>1337</v>
      </c>
      <c r="C576" s="13" t="s">
        <v>1365</v>
      </c>
      <c r="D576" s="181" t="s">
        <v>129</v>
      </c>
      <c r="E576" s="182" t="s">
        <v>130</v>
      </c>
      <c r="F576" s="182" t="s">
        <v>133</v>
      </c>
      <c r="G576" s="182" t="s">
        <v>50</v>
      </c>
      <c r="H576" s="182"/>
      <c r="I576" s="177"/>
      <c r="J576" s="171"/>
      <c r="K576" s="178"/>
      <c r="L576" s="179"/>
      <c r="M576" s="180"/>
      <c r="N576" s="178"/>
      <c r="O576" s="174"/>
      <c r="P576" s="188"/>
      <c r="Q576" s="176"/>
      <c r="R576" s="176"/>
      <c r="S576" s="171"/>
      <c r="T576" s="171"/>
      <c r="U576" s="171"/>
      <c r="V576" s="169"/>
      <c r="W576" s="169"/>
      <c r="X576" s="171"/>
      <c r="Y576" s="171"/>
      <c r="Z576" s="173"/>
      <c r="AA576" s="167"/>
      <c r="AB576" s="169"/>
      <c r="AC576" s="169"/>
      <c r="AD576" s="169"/>
      <c r="AE576" s="169"/>
      <c r="AF576" s="167"/>
    </row>
    <row r="577" spans="1:33" ht="13.5" customHeight="1" x14ac:dyDescent="0.25">
      <c r="A577" s="13" t="s">
        <v>1338</v>
      </c>
      <c r="B577" s="75" t="s">
        <v>1339</v>
      </c>
      <c r="C577" s="13" t="s">
        <v>1365</v>
      </c>
      <c r="D577" s="76" t="s">
        <v>129</v>
      </c>
      <c r="E577" s="66" t="s">
        <v>130</v>
      </c>
      <c r="F577" s="66" t="s">
        <v>1309</v>
      </c>
      <c r="G577" s="66" t="s">
        <v>33</v>
      </c>
      <c r="H577" s="66" t="s">
        <v>26</v>
      </c>
      <c r="I577" s="13" t="s">
        <v>27</v>
      </c>
      <c r="J577" s="154">
        <v>36311822454.278503</v>
      </c>
      <c r="K577" s="106" t="s">
        <v>1303</v>
      </c>
      <c r="L577" s="155">
        <v>0</v>
      </c>
      <c r="M577" s="156" t="s">
        <v>65</v>
      </c>
      <c r="N577" s="106" t="s">
        <v>1312</v>
      </c>
      <c r="O577" s="157">
        <v>2.5000000000000001E-4</v>
      </c>
      <c r="P577" s="20" t="s">
        <v>417</v>
      </c>
      <c r="Q577" s="158">
        <v>334205935</v>
      </c>
      <c r="R577" s="158">
        <v>291133831</v>
      </c>
      <c r="S577" s="154"/>
      <c r="T577" s="154"/>
      <c r="U577" s="154">
        <v>25474208</v>
      </c>
      <c r="V577" s="5">
        <v>14894605</v>
      </c>
      <c r="W577" s="5">
        <v>2603291</v>
      </c>
      <c r="X577" s="154"/>
      <c r="Y577" s="154"/>
      <c r="Z577" s="109"/>
      <c r="AA577" s="44">
        <f>+R577+T577+U577+V577</f>
        <v>331502644</v>
      </c>
      <c r="AB577" s="103">
        <f>+R577/AA577</f>
        <v>0.87822476311832975</v>
      </c>
      <c r="AC577" s="103">
        <f>+U577/AA577</f>
        <v>7.6844660098698947E-2</v>
      </c>
      <c r="AD577" s="103">
        <f>+R577/J577</f>
        <v>8.0176044968984107E-3</v>
      </c>
      <c r="AE577" s="103">
        <f>+U577/J577</f>
        <v>7.0154033254804201E-4</v>
      </c>
      <c r="AF577" s="46">
        <f>+AA577/J577+Z577</f>
        <v>9.1293309339515166E-3</v>
      </c>
    </row>
    <row r="578" spans="1:33" ht="13.5" customHeight="1" x14ac:dyDescent="0.25">
      <c r="A578" s="13" t="s">
        <v>1340</v>
      </c>
      <c r="B578" s="75" t="s">
        <v>1341</v>
      </c>
      <c r="C578" s="13" t="s">
        <v>1365</v>
      </c>
      <c r="D578" s="181" t="s">
        <v>129</v>
      </c>
      <c r="E578" s="182" t="s">
        <v>130</v>
      </c>
      <c r="F578" s="182" t="s">
        <v>133</v>
      </c>
      <c r="G578" s="182" t="s">
        <v>64</v>
      </c>
      <c r="H578" s="182" t="s">
        <v>26</v>
      </c>
      <c r="I578" s="177" t="s">
        <v>27</v>
      </c>
      <c r="J578" s="171">
        <v>1642540991.2490101</v>
      </c>
      <c r="K578" s="178" t="s">
        <v>1319</v>
      </c>
      <c r="L578" s="179">
        <v>0</v>
      </c>
      <c r="M578" s="180" t="s">
        <v>65</v>
      </c>
      <c r="N578" s="178" t="s">
        <v>1342</v>
      </c>
      <c r="O578" s="174">
        <v>2.5000000000000001E-4</v>
      </c>
      <c r="P578" s="184" t="s">
        <v>417</v>
      </c>
      <c r="Q578" s="176">
        <v>23147314</v>
      </c>
      <c r="R578" s="176">
        <v>16451129</v>
      </c>
      <c r="S578" s="171"/>
      <c r="T578" s="171"/>
      <c r="U578" s="171">
        <v>1316103</v>
      </c>
      <c r="V578" s="172">
        <v>3495306</v>
      </c>
      <c r="W578" s="172">
        <v>1784776</v>
      </c>
      <c r="X578" s="171"/>
      <c r="Y578" s="171"/>
      <c r="Z578" s="173">
        <v>5.5999999999999999E-3</v>
      </c>
      <c r="AA578" s="166">
        <f>+R578+T578+U578+V578</f>
        <v>21262538</v>
      </c>
      <c r="AB578" s="168">
        <f>+R578/AA578</f>
        <v>0.77371426684810629</v>
      </c>
      <c r="AC578" s="168">
        <f>+U578/AA578</f>
        <v>6.1897737701867954E-2</v>
      </c>
      <c r="AD578" s="168">
        <f>+R578/J578</f>
        <v>1.0015658109993554E-2</v>
      </c>
      <c r="AE578" s="168">
        <f>+U578/J578</f>
        <v>8.0126036854594282E-4</v>
      </c>
      <c r="AF578" s="170">
        <f>+AA578/J578+Z578</f>
        <v>1.8544905553822242E-2</v>
      </c>
    </row>
    <row r="579" spans="1:33" ht="13.5" customHeight="1" x14ac:dyDescent="0.25">
      <c r="A579" s="13" t="s">
        <v>1343</v>
      </c>
      <c r="B579" s="75" t="s">
        <v>1344</v>
      </c>
      <c r="C579" s="13" t="s">
        <v>1365</v>
      </c>
      <c r="D579" s="181" t="s">
        <v>129</v>
      </c>
      <c r="E579" s="182" t="s">
        <v>130</v>
      </c>
      <c r="F579" s="182" t="s">
        <v>133</v>
      </c>
      <c r="G579" s="182" t="s">
        <v>64</v>
      </c>
      <c r="H579" s="182"/>
      <c r="I579" s="177"/>
      <c r="J579" s="171"/>
      <c r="K579" s="178"/>
      <c r="L579" s="179"/>
      <c r="M579" s="180"/>
      <c r="N579" s="178"/>
      <c r="O579" s="174"/>
      <c r="P579" s="184"/>
      <c r="Q579" s="176"/>
      <c r="R579" s="176"/>
      <c r="S579" s="171"/>
      <c r="T579" s="171"/>
      <c r="U579" s="171"/>
      <c r="V579" s="169"/>
      <c r="W579" s="169"/>
      <c r="X579" s="171"/>
      <c r="Y579" s="171"/>
      <c r="Z579" s="173"/>
      <c r="AA579" s="167"/>
      <c r="AB579" s="169"/>
      <c r="AC579" s="169"/>
      <c r="AD579" s="169"/>
      <c r="AE579" s="169"/>
      <c r="AF579" s="167"/>
    </row>
    <row r="580" spans="1:33" ht="13.5" customHeight="1" x14ac:dyDescent="0.25">
      <c r="A580" s="13" t="s">
        <v>1345</v>
      </c>
      <c r="B580" s="75" t="s">
        <v>1346</v>
      </c>
      <c r="C580" s="13" t="s">
        <v>1365</v>
      </c>
      <c r="D580" s="76" t="s">
        <v>129</v>
      </c>
      <c r="E580" s="66" t="s">
        <v>130</v>
      </c>
      <c r="F580" s="66" t="s">
        <v>133</v>
      </c>
      <c r="G580" s="66" t="s">
        <v>64</v>
      </c>
      <c r="H580" s="66" t="s">
        <v>41</v>
      </c>
      <c r="I580" s="13" t="s">
        <v>58</v>
      </c>
      <c r="J580" s="160">
        <v>7980373.8685375517</v>
      </c>
      <c r="K580" s="106" t="s">
        <v>1319</v>
      </c>
      <c r="L580" s="161">
        <v>0</v>
      </c>
      <c r="M580" s="162" t="s">
        <v>65</v>
      </c>
      <c r="N580" s="106" t="s">
        <v>1342</v>
      </c>
      <c r="O580" s="157">
        <v>2.5000000000000001E-4</v>
      </c>
      <c r="P580" s="20" t="s">
        <v>417</v>
      </c>
      <c r="Q580" s="53">
        <v>108893</v>
      </c>
      <c r="R580" s="53">
        <v>79714</v>
      </c>
      <c r="S580" s="160"/>
      <c r="T580" s="160"/>
      <c r="U580" s="160">
        <v>6391</v>
      </c>
      <c r="V580" s="5">
        <v>11611</v>
      </c>
      <c r="W580" s="5">
        <v>11177</v>
      </c>
      <c r="X580" s="160"/>
      <c r="Y580" s="160"/>
      <c r="Z580" s="109">
        <v>4.3E-3</v>
      </c>
      <c r="AA580" s="44">
        <f>+R580+T580+U580+V580</f>
        <v>97716</v>
      </c>
      <c r="AB580" s="103">
        <f>+R580/AA580</f>
        <v>0.8157722379139547</v>
      </c>
      <c r="AC580" s="103">
        <f>+U580/AA580</f>
        <v>6.5403823324736987E-2</v>
      </c>
      <c r="AD580" s="103">
        <f>+R580/J580</f>
        <v>9.9887550775372425E-3</v>
      </c>
      <c r="AE580" s="103">
        <f>+U580/J580</f>
        <v>8.0083967308804626E-4</v>
      </c>
      <c r="AF580" s="46">
        <f>+AA580/J580+Z580</f>
        <v>1.6544539116800427E-2</v>
      </c>
    </row>
    <row r="581" spans="1:33" ht="13.5" customHeight="1" x14ac:dyDescent="0.25">
      <c r="A581" s="13" t="s">
        <v>1347</v>
      </c>
      <c r="B581" s="75" t="s">
        <v>1348</v>
      </c>
      <c r="C581" s="13" t="s">
        <v>1365</v>
      </c>
      <c r="D581" s="181" t="s">
        <v>129</v>
      </c>
      <c r="E581" s="182" t="s">
        <v>130</v>
      </c>
      <c r="F581" s="182" t="s">
        <v>133</v>
      </c>
      <c r="G581" s="182" t="s">
        <v>77</v>
      </c>
      <c r="H581" s="182" t="s">
        <v>26</v>
      </c>
      <c r="I581" s="177" t="s">
        <v>27</v>
      </c>
      <c r="J581" s="171">
        <v>4556410863.343874</v>
      </c>
      <c r="K581" s="178" t="s">
        <v>1315</v>
      </c>
      <c r="L581" s="179">
        <v>0</v>
      </c>
      <c r="M581" s="180" t="s">
        <v>65</v>
      </c>
      <c r="N581" s="178" t="s">
        <v>1342</v>
      </c>
      <c r="O581" s="174">
        <v>2.5000000000000001E-4</v>
      </c>
      <c r="P581" s="184" t="s">
        <v>417</v>
      </c>
      <c r="Q581" s="176">
        <v>73725254</v>
      </c>
      <c r="R581" s="176">
        <v>64770934</v>
      </c>
      <c r="S581" s="171"/>
      <c r="T581" s="171"/>
      <c r="U581" s="171">
        <v>3652750</v>
      </c>
      <c r="V581" s="172">
        <v>4912539</v>
      </c>
      <c r="W581" s="172">
        <v>279841</v>
      </c>
      <c r="X581" s="171"/>
      <c r="Y581" s="171"/>
      <c r="Z581" s="173">
        <v>1.0200000000000001E-2</v>
      </c>
      <c r="AA581" s="166">
        <f>+R581+T581+U581+V581</f>
        <v>73336223</v>
      </c>
      <c r="AB581" s="168">
        <f>+R581/AA581</f>
        <v>0.88320520679119241</v>
      </c>
      <c r="AC581" s="168">
        <f>+U581/AA581</f>
        <v>4.98082646007008E-2</v>
      </c>
      <c r="AD581" s="168">
        <f>+R581/J581</f>
        <v>1.4215340965205603E-2</v>
      </c>
      <c r="AE581" s="168">
        <f>+U581/J581</f>
        <v>8.0167265629757273E-4</v>
      </c>
      <c r="AF581" s="170">
        <f>+AA581/J581+Z581</f>
        <v>2.6295173415985532E-2</v>
      </c>
    </row>
    <row r="582" spans="1:33" ht="13.5" customHeight="1" x14ac:dyDescent="0.25">
      <c r="A582" s="13" t="s">
        <v>1349</v>
      </c>
      <c r="B582" s="75" t="s">
        <v>1350</v>
      </c>
      <c r="C582" s="13" t="s">
        <v>1365</v>
      </c>
      <c r="D582" s="181" t="s">
        <v>129</v>
      </c>
      <c r="E582" s="182" t="s">
        <v>130</v>
      </c>
      <c r="F582" s="182" t="s">
        <v>133</v>
      </c>
      <c r="G582" s="182" t="s">
        <v>266</v>
      </c>
      <c r="H582" s="182"/>
      <c r="I582" s="177"/>
      <c r="J582" s="171"/>
      <c r="K582" s="178"/>
      <c r="L582" s="179"/>
      <c r="M582" s="180"/>
      <c r="N582" s="178"/>
      <c r="O582" s="174"/>
      <c r="P582" s="184"/>
      <c r="Q582" s="176"/>
      <c r="R582" s="176"/>
      <c r="S582" s="171"/>
      <c r="T582" s="171"/>
      <c r="U582" s="171"/>
      <c r="V582" s="169"/>
      <c r="W582" s="169"/>
      <c r="X582" s="171"/>
      <c r="Y582" s="171"/>
      <c r="Z582" s="173"/>
      <c r="AA582" s="167"/>
      <c r="AB582" s="169"/>
      <c r="AC582" s="169"/>
      <c r="AD582" s="169"/>
      <c r="AE582" s="169"/>
      <c r="AF582" s="167"/>
    </row>
    <row r="583" spans="1:33" ht="13.5" customHeight="1" x14ac:dyDescent="0.25">
      <c r="A583" s="13" t="s">
        <v>1351</v>
      </c>
      <c r="B583" s="75" t="s">
        <v>1352</v>
      </c>
      <c r="C583" s="13" t="s">
        <v>1365</v>
      </c>
      <c r="D583" s="181" t="s">
        <v>129</v>
      </c>
      <c r="E583" s="182" t="s">
        <v>130</v>
      </c>
      <c r="F583" s="182" t="s">
        <v>133</v>
      </c>
      <c r="G583" s="182" t="s">
        <v>77</v>
      </c>
      <c r="H583" s="182" t="s">
        <v>41</v>
      </c>
      <c r="I583" s="177" t="s">
        <v>58</v>
      </c>
      <c r="J583" s="183">
        <v>1302731.59770751</v>
      </c>
      <c r="K583" s="178" t="s">
        <v>1319</v>
      </c>
      <c r="L583" s="186">
        <v>0</v>
      </c>
      <c r="M583" s="187" t="s">
        <v>65</v>
      </c>
      <c r="N583" s="178" t="s">
        <v>1342</v>
      </c>
      <c r="O583" s="174">
        <v>2.5000000000000001E-4</v>
      </c>
      <c r="P583" s="184" t="s">
        <v>417</v>
      </c>
      <c r="Q583" s="185">
        <v>16917</v>
      </c>
      <c r="R583" s="185">
        <v>13112</v>
      </c>
      <c r="S583" s="183"/>
      <c r="T583" s="183"/>
      <c r="U583" s="183">
        <v>1051</v>
      </c>
      <c r="V583" s="172">
        <v>1976</v>
      </c>
      <c r="W583" s="172">
        <v>778</v>
      </c>
      <c r="X583" s="183"/>
      <c r="Y583" s="183"/>
      <c r="Z583" s="173">
        <v>1.0500000000000001E-2</v>
      </c>
      <c r="AA583" s="166">
        <f>+R583+T583+U583+V583</f>
        <v>16139</v>
      </c>
      <c r="AB583" s="168">
        <f>+R583/AA583</f>
        <v>0.81244191089906437</v>
      </c>
      <c r="AC583" s="168">
        <f>+U583/AA583</f>
        <v>6.5121754755561062E-2</v>
      </c>
      <c r="AD583" s="168">
        <f>+R583/J583</f>
        <v>1.0065004965776468E-2</v>
      </c>
      <c r="AE583" s="168">
        <f>+U583/J583</f>
        <v>8.0676633763202162E-4</v>
      </c>
      <c r="AF583" s="170">
        <f>+AA583/J583+Z583</f>
        <v>2.2888584132296098E-2</v>
      </c>
    </row>
    <row r="584" spans="1:33" ht="13.5" customHeight="1" x14ac:dyDescent="0.25">
      <c r="A584" s="13" t="s">
        <v>1353</v>
      </c>
      <c r="B584" s="75" t="s">
        <v>1354</v>
      </c>
      <c r="C584" s="13" t="s">
        <v>1365</v>
      </c>
      <c r="D584" s="181" t="s">
        <v>129</v>
      </c>
      <c r="E584" s="182" t="s">
        <v>130</v>
      </c>
      <c r="F584" s="182" t="s">
        <v>133</v>
      </c>
      <c r="G584" s="182" t="s">
        <v>40</v>
      </c>
      <c r="H584" s="182"/>
      <c r="I584" s="177"/>
      <c r="J584" s="183"/>
      <c r="K584" s="178"/>
      <c r="L584" s="186"/>
      <c r="M584" s="187"/>
      <c r="N584" s="178"/>
      <c r="O584" s="174"/>
      <c r="P584" s="184"/>
      <c r="Q584" s="185"/>
      <c r="R584" s="185"/>
      <c r="S584" s="183"/>
      <c r="T584" s="183"/>
      <c r="U584" s="183"/>
      <c r="V584" s="169"/>
      <c r="W584" s="169"/>
      <c r="X584" s="183"/>
      <c r="Y584" s="183"/>
      <c r="Z584" s="173"/>
      <c r="AA584" s="167"/>
      <c r="AB584" s="169"/>
      <c r="AC584" s="169"/>
      <c r="AD584" s="169"/>
      <c r="AE584" s="169"/>
      <c r="AF584" s="167"/>
    </row>
    <row r="585" spans="1:33" ht="13.5" customHeight="1" x14ac:dyDescent="0.25">
      <c r="A585" s="13" t="s">
        <v>1355</v>
      </c>
      <c r="B585" s="75" t="s">
        <v>1356</v>
      </c>
      <c r="C585" s="13" t="s">
        <v>1365</v>
      </c>
      <c r="D585" s="181" t="s">
        <v>129</v>
      </c>
      <c r="E585" s="182" t="s">
        <v>130</v>
      </c>
      <c r="F585" s="182" t="s">
        <v>1309</v>
      </c>
      <c r="G585" s="182" t="s">
        <v>50</v>
      </c>
      <c r="H585" s="182" t="s">
        <v>26</v>
      </c>
      <c r="I585" s="177" t="s">
        <v>27</v>
      </c>
      <c r="J585" s="171">
        <v>1360880616.3359685</v>
      </c>
      <c r="K585" s="178" t="s">
        <v>1296</v>
      </c>
      <c r="L585" s="179">
        <v>0</v>
      </c>
      <c r="M585" s="180" t="s">
        <v>65</v>
      </c>
      <c r="N585" s="178" t="s">
        <v>1357</v>
      </c>
      <c r="O585" s="174">
        <v>2.5000000000000001E-4</v>
      </c>
      <c r="P585" s="175" t="s">
        <v>1335</v>
      </c>
      <c r="Q585" s="176">
        <v>32698674</v>
      </c>
      <c r="R585" s="176">
        <v>26551069</v>
      </c>
      <c r="S585" s="171"/>
      <c r="T585" s="171"/>
      <c r="U585" s="171">
        <v>2258283</v>
      </c>
      <c r="V585" s="172">
        <v>3490696</v>
      </c>
      <c r="W585" s="172">
        <v>398626</v>
      </c>
      <c r="X585" s="171"/>
      <c r="Y585" s="171"/>
      <c r="Z585" s="173"/>
      <c r="AA585" s="166">
        <f>+R585+T585+U585+V585</f>
        <v>32300048</v>
      </c>
      <c r="AB585" s="168">
        <f>+R585/AA585</f>
        <v>0.82201329855608885</v>
      </c>
      <c r="AC585" s="168">
        <f>+U585/AA585</f>
        <v>6.9915778453332328E-2</v>
      </c>
      <c r="AD585" s="168">
        <f>+R585/J585</f>
        <v>1.9510211756477238E-2</v>
      </c>
      <c r="AE585" s="168">
        <f>+U585/J585</f>
        <v>1.6594277065097713E-3</v>
      </c>
      <c r="AF585" s="170">
        <f>+AA585/J585+Z585</f>
        <v>2.3734666812262023E-2</v>
      </c>
    </row>
    <row r="586" spans="1:33" ht="13.5" customHeight="1" x14ac:dyDescent="0.25">
      <c r="A586" s="13" t="s">
        <v>1358</v>
      </c>
      <c r="B586" s="75" t="s">
        <v>1359</v>
      </c>
      <c r="C586" s="13" t="s">
        <v>1365</v>
      </c>
      <c r="D586" s="181" t="s">
        <v>129</v>
      </c>
      <c r="E586" s="182" t="s">
        <v>130</v>
      </c>
      <c r="F586" s="182" t="s">
        <v>1309</v>
      </c>
      <c r="G586" s="182" t="s">
        <v>50</v>
      </c>
      <c r="H586" s="182"/>
      <c r="I586" s="177"/>
      <c r="J586" s="171"/>
      <c r="K586" s="178"/>
      <c r="L586" s="179"/>
      <c r="M586" s="180"/>
      <c r="N586" s="178"/>
      <c r="O586" s="174"/>
      <c r="P586" s="175"/>
      <c r="Q586" s="176"/>
      <c r="R586" s="176"/>
      <c r="S586" s="171"/>
      <c r="T586" s="171"/>
      <c r="U586" s="171"/>
      <c r="V586" s="169"/>
      <c r="W586" s="169"/>
      <c r="X586" s="171"/>
      <c r="Y586" s="171"/>
      <c r="Z586" s="173"/>
      <c r="AA586" s="167"/>
      <c r="AB586" s="169"/>
      <c r="AC586" s="169"/>
      <c r="AD586" s="169"/>
      <c r="AE586" s="169"/>
      <c r="AF586" s="167"/>
    </row>
    <row r="587" spans="1:33" ht="13.5" customHeight="1" x14ac:dyDescent="0.25">
      <c r="A587" s="13" t="s">
        <v>1360</v>
      </c>
      <c r="B587" s="75" t="s">
        <v>1361</v>
      </c>
      <c r="C587" s="13" t="s">
        <v>1365</v>
      </c>
      <c r="D587" s="76" t="s">
        <v>129</v>
      </c>
      <c r="E587" s="66" t="s">
        <v>130</v>
      </c>
      <c r="F587" s="66" t="s">
        <v>1309</v>
      </c>
      <c r="G587" s="66" t="s">
        <v>33</v>
      </c>
      <c r="H587" s="66" t="s">
        <v>41</v>
      </c>
      <c r="I587" s="13" t="s">
        <v>58</v>
      </c>
      <c r="J587" s="160">
        <v>20679482.049921248</v>
      </c>
      <c r="K587" s="106" t="s">
        <v>1362</v>
      </c>
      <c r="L587" s="161">
        <v>0</v>
      </c>
      <c r="M587" s="162" t="s">
        <v>65</v>
      </c>
      <c r="N587" s="106" t="s">
        <v>1312</v>
      </c>
      <c r="O587" s="157">
        <v>2.5000000000000001E-4</v>
      </c>
      <c r="P587" s="20" t="s">
        <v>417</v>
      </c>
      <c r="Q587" s="53">
        <v>72057</v>
      </c>
      <c r="R587" s="53">
        <v>45517</v>
      </c>
      <c r="S587" s="160"/>
      <c r="T587" s="160"/>
      <c r="U587" s="160">
        <v>11743</v>
      </c>
      <c r="V587" s="5">
        <v>14659</v>
      </c>
      <c r="W587" s="5">
        <v>138</v>
      </c>
      <c r="X587" s="160"/>
      <c r="Y587" s="160"/>
      <c r="Z587" s="109"/>
      <c r="AA587" s="44">
        <f>+R587+T587+U587+V587</f>
        <v>71919</v>
      </c>
      <c r="AB587" s="103">
        <f>+R587/AA587</f>
        <v>0.63289255968520142</v>
      </c>
      <c r="AC587" s="103">
        <f>+U587/AA587</f>
        <v>0.16328091324962804</v>
      </c>
      <c r="AD587" s="103">
        <f>+R587/J587</f>
        <v>2.2010706017742518E-3</v>
      </c>
      <c r="AE587" s="103">
        <f>+U587/J587</f>
        <v>5.6785754941307727E-4</v>
      </c>
      <c r="AF587" s="46">
        <f>+AA587/J587+Z587</f>
        <v>3.4777950350199358E-3</v>
      </c>
    </row>
    <row r="588" spans="1:33" ht="13.5" customHeight="1" x14ac:dyDescent="0.25">
      <c r="A588" s="13" t="s">
        <v>1363</v>
      </c>
      <c r="B588" s="75" t="s">
        <v>1364</v>
      </c>
      <c r="C588" s="13" t="s">
        <v>1365</v>
      </c>
      <c r="D588" s="76" t="s">
        <v>129</v>
      </c>
      <c r="E588" s="66" t="s">
        <v>130</v>
      </c>
      <c r="F588" s="66" t="s">
        <v>133</v>
      </c>
      <c r="G588" s="66" t="s">
        <v>64</v>
      </c>
      <c r="H588" s="66" t="s">
        <v>41</v>
      </c>
      <c r="I588" s="13" t="s">
        <v>58</v>
      </c>
      <c r="J588" s="160">
        <v>2712048.1409090925</v>
      </c>
      <c r="K588" s="106" t="s">
        <v>1303</v>
      </c>
      <c r="L588" s="161"/>
      <c r="M588" s="162"/>
      <c r="N588" s="106" t="s">
        <v>1342</v>
      </c>
      <c r="O588" s="157">
        <v>2.5000000000000001E-4</v>
      </c>
      <c r="P588" s="20" t="s">
        <v>417</v>
      </c>
      <c r="Q588" s="53">
        <v>31658</v>
      </c>
      <c r="R588" s="53">
        <v>27149</v>
      </c>
      <c r="S588" s="160"/>
      <c r="T588" s="160"/>
      <c r="U588" s="160">
        <v>2178</v>
      </c>
      <c r="V588" s="5">
        <v>2313</v>
      </c>
      <c r="W588" s="5">
        <v>18</v>
      </c>
      <c r="X588" s="160"/>
      <c r="Y588" s="160"/>
      <c r="Z588" s="109">
        <v>9.1999999999999998E-3</v>
      </c>
      <c r="AA588" s="44">
        <f>+R588+T588+U588+V588</f>
        <v>31640</v>
      </c>
      <c r="AB588" s="103">
        <f>+R588/AA588</f>
        <v>0.85805941845764855</v>
      </c>
      <c r="AC588" s="103">
        <f>+U588/AA588</f>
        <v>6.8836915297092294E-2</v>
      </c>
      <c r="AD588" s="103">
        <f>+R588/J588</f>
        <v>1.0010515517950767E-2</v>
      </c>
      <c r="AE588" s="103">
        <f>+U588/J588</f>
        <v>8.0308308954645739E-4</v>
      </c>
      <c r="AF588" s="46">
        <f>+AA588/J588+Z588</f>
        <v>2.0866459574494907E-2</v>
      </c>
    </row>
    <row r="589" spans="1:33" ht="13.5" customHeight="1" x14ac:dyDescent="0.25">
      <c r="A589" s="110"/>
      <c r="B589" s="110"/>
      <c r="C589" s="110"/>
      <c r="D589" s="163"/>
      <c r="E589" s="163"/>
      <c r="F589" s="163"/>
      <c r="G589" s="163"/>
      <c r="H589" s="163"/>
      <c r="I589" s="110"/>
      <c r="J589" s="110"/>
      <c r="K589" s="164"/>
      <c r="L589" s="164"/>
      <c r="M589" s="164"/>
      <c r="N589" s="164"/>
      <c r="O589" s="164"/>
      <c r="P589" s="164"/>
      <c r="Q589" s="165"/>
      <c r="R589" s="165"/>
      <c r="S589" s="110"/>
      <c r="T589" s="110"/>
      <c r="U589" s="110"/>
      <c r="V589" s="110"/>
      <c r="W589" s="110"/>
      <c r="X589" s="110"/>
      <c r="Y589" s="110"/>
      <c r="Z589" s="110"/>
      <c r="AA589" s="110"/>
      <c r="AB589" s="110"/>
      <c r="AC589" s="110"/>
      <c r="AD589" s="110"/>
      <c r="AE589" s="110"/>
      <c r="AF589" s="110"/>
    </row>
    <row r="590" spans="1:33" ht="13.5" customHeight="1" x14ac:dyDescent="0.25">
      <c r="A590" s="110"/>
      <c r="B590" s="110"/>
      <c r="C590" s="110"/>
      <c r="D590" s="163"/>
      <c r="E590" s="163"/>
      <c r="F590" s="163"/>
      <c r="G590" s="163"/>
      <c r="H590" s="163"/>
      <c r="I590" s="110"/>
      <c r="J590" s="110"/>
      <c r="K590" s="164"/>
      <c r="L590" s="164"/>
      <c r="M590" s="164"/>
      <c r="N590" s="164"/>
      <c r="O590" s="164"/>
      <c r="P590" s="164"/>
      <c r="Q590" s="165"/>
      <c r="R590" s="165"/>
      <c r="S590" s="110"/>
      <c r="T590" s="110"/>
      <c r="U590" s="110"/>
      <c r="V590" s="110"/>
      <c r="W590" s="110"/>
      <c r="X590" s="110"/>
      <c r="Y590" s="110"/>
      <c r="Z590" s="110"/>
      <c r="AA590" s="110"/>
      <c r="AB590" s="110"/>
      <c r="AC590" s="110"/>
      <c r="AD590" s="110"/>
      <c r="AE590" s="110"/>
      <c r="AF590" s="110"/>
      <c r="AG590" s="68"/>
    </row>
    <row r="591" spans="1:33" ht="13.5" customHeight="1" x14ac:dyDescent="0.25">
      <c r="A591" s="110"/>
      <c r="B591" s="110"/>
      <c r="C591" s="110"/>
      <c r="D591" s="163"/>
      <c r="E591" s="163"/>
      <c r="F591" s="163"/>
      <c r="G591" s="163"/>
      <c r="H591" s="163"/>
      <c r="I591" s="110"/>
      <c r="J591" s="110"/>
      <c r="K591" s="164"/>
      <c r="L591" s="164"/>
      <c r="M591" s="164"/>
      <c r="N591" s="164"/>
      <c r="O591" s="164"/>
      <c r="P591" s="164"/>
      <c r="Q591" s="165"/>
      <c r="R591" s="165"/>
      <c r="S591" s="110"/>
      <c r="T591" s="110"/>
      <c r="U591" s="110"/>
      <c r="V591" s="110"/>
      <c r="W591" s="110"/>
      <c r="X591" s="110"/>
      <c r="Y591" s="110"/>
      <c r="Z591" s="110"/>
      <c r="AA591" s="110"/>
      <c r="AB591" s="110"/>
      <c r="AC591" s="110"/>
      <c r="AD591" s="110"/>
      <c r="AE591" s="110"/>
      <c r="AF591" s="110"/>
      <c r="AG591" s="68"/>
    </row>
    <row r="592" spans="1:33" ht="13.5" customHeight="1" x14ac:dyDescent="0.25">
      <c r="A592" s="110"/>
      <c r="B592" s="110"/>
      <c r="C592" s="110"/>
      <c r="D592" s="163"/>
      <c r="E592" s="163"/>
      <c r="F592" s="163"/>
      <c r="G592" s="163"/>
      <c r="H592" s="163"/>
      <c r="I592" s="110"/>
      <c r="J592" s="110"/>
      <c r="K592" s="164"/>
      <c r="L592" s="164"/>
      <c r="M592" s="164"/>
      <c r="N592" s="164"/>
      <c r="O592" s="164"/>
      <c r="P592" s="164"/>
      <c r="Q592" s="165"/>
      <c r="R592" s="165"/>
      <c r="S592" s="110"/>
      <c r="T592" s="110"/>
      <c r="U592" s="110"/>
      <c r="V592" s="110"/>
      <c r="W592" s="110"/>
      <c r="X592" s="110"/>
      <c r="Y592" s="110"/>
      <c r="Z592" s="110"/>
      <c r="AA592" s="110"/>
      <c r="AB592" s="110"/>
      <c r="AC592" s="110"/>
      <c r="AD592" s="110"/>
      <c r="AE592" s="110"/>
      <c r="AF592" s="110"/>
      <c r="AG592" s="68"/>
    </row>
    <row r="593" spans="1:33" ht="13.5" customHeight="1" x14ac:dyDescent="0.25">
      <c r="A593" s="110"/>
      <c r="B593" s="110"/>
      <c r="C593" s="110"/>
      <c r="D593" s="163"/>
      <c r="E593" s="163"/>
      <c r="F593" s="163"/>
      <c r="G593" s="163"/>
      <c r="H593" s="163"/>
      <c r="I593" s="110"/>
      <c r="J593" s="110"/>
      <c r="K593" s="164"/>
      <c r="L593" s="164"/>
      <c r="M593" s="164"/>
      <c r="N593" s="164"/>
      <c r="O593" s="164"/>
      <c r="P593" s="164"/>
      <c r="Q593" s="165"/>
      <c r="R593" s="165"/>
      <c r="S593" s="110"/>
      <c r="T593" s="110"/>
      <c r="U593" s="110"/>
      <c r="V593" s="110"/>
      <c r="W593" s="110"/>
      <c r="X593" s="110"/>
      <c r="Y593" s="110"/>
      <c r="Z593" s="110"/>
      <c r="AA593" s="110"/>
      <c r="AB593" s="110"/>
      <c r="AC593" s="110"/>
      <c r="AD593" s="110"/>
      <c r="AE593" s="110"/>
      <c r="AF593" s="110"/>
      <c r="AG593" s="68"/>
    </row>
    <row r="594" spans="1:33" ht="13.5" customHeight="1" x14ac:dyDescent="0.25">
      <c r="A594" s="110"/>
      <c r="B594" s="110"/>
      <c r="C594" s="110"/>
      <c r="D594" s="163"/>
      <c r="E594" s="163"/>
      <c r="F594" s="163"/>
      <c r="G594" s="163"/>
      <c r="H594" s="163"/>
      <c r="I594" s="110"/>
      <c r="J594" s="110"/>
      <c r="K594" s="164"/>
      <c r="L594" s="164"/>
      <c r="M594" s="164"/>
      <c r="N594" s="164"/>
      <c r="O594" s="164"/>
      <c r="P594" s="164"/>
      <c r="Q594" s="165"/>
      <c r="R594" s="165"/>
      <c r="S594" s="110"/>
      <c r="T594" s="110"/>
      <c r="U594" s="110"/>
      <c r="V594" s="110"/>
      <c r="W594" s="110"/>
      <c r="X594" s="110"/>
      <c r="Y594" s="110"/>
      <c r="Z594" s="110"/>
      <c r="AA594" s="110"/>
      <c r="AB594" s="110"/>
      <c r="AC594" s="110"/>
      <c r="AD594" s="110"/>
      <c r="AE594" s="110"/>
      <c r="AF594" s="110"/>
      <c r="AG594" s="68"/>
    </row>
    <row r="595" spans="1:33" ht="13.5" customHeight="1" x14ac:dyDescent="0.25">
      <c r="A595" s="110"/>
      <c r="B595" s="110"/>
      <c r="C595" s="110"/>
      <c r="D595" s="163"/>
      <c r="E595" s="163"/>
      <c r="F595" s="163"/>
      <c r="G595" s="163"/>
      <c r="H595" s="163"/>
      <c r="I595" s="110"/>
      <c r="J595" s="110"/>
      <c r="K595" s="164"/>
      <c r="L595" s="164"/>
      <c r="M595" s="164"/>
      <c r="N595" s="164"/>
      <c r="O595" s="164"/>
      <c r="P595" s="164"/>
      <c r="Q595" s="165"/>
      <c r="R595" s="165"/>
      <c r="S595" s="110"/>
      <c r="T595" s="110"/>
      <c r="U595" s="110"/>
      <c r="V595" s="110"/>
      <c r="W595" s="110"/>
      <c r="X595" s="110"/>
      <c r="Y595" s="110"/>
      <c r="Z595" s="110"/>
      <c r="AA595" s="110"/>
      <c r="AB595" s="110"/>
      <c r="AC595" s="110"/>
      <c r="AD595" s="110"/>
      <c r="AE595" s="110"/>
      <c r="AF595" s="110"/>
      <c r="AG595" s="68"/>
    </row>
    <row r="596" spans="1:33" ht="13.5" customHeight="1" x14ac:dyDescent="0.25">
      <c r="A596" s="110"/>
      <c r="B596" s="110"/>
      <c r="C596" s="110"/>
      <c r="D596" s="163"/>
      <c r="E596" s="163"/>
      <c r="F596" s="163"/>
      <c r="G596" s="163"/>
      <c r="H596" s="163"/>
      <c r="I596" s="110"/>
      <c r="J596" s="110"/>
      <c r="K596" s="164"/>
      <c r="L596" s="164"/>
      <c r="M596" s="164"/>
      <c r="N596" s="164"/>
      <c r="O596" s="164"/>
      <c r="P596" s="164"/>
      <c r="Q596" s="165"/>
      <c r="R596" s="165"/>
      <c r="S596" s="110"/>
      <c r="T596" s="110"/>
      <c r="U596" s="110"/>
      <c r="V596" s="110"/>
      <c r="W596" s="110"/>
      <c r="X596" s="110"/>
      <c r="Y596" s="110"/>
      <c r="Z596" s="110"/>
      <c r="AA596" s="110"/>
      <c r="AB596" s="110"/>
      <c r="AC596" s="110"/>
      <c r="AD596" s="110"/>
      <c r="AE596" s="110"/>
      <c r="AF596" s="110"/>
      <c r="AG596" s="68"/>
    </row>
    <row r="597" spans="1:33" ht="13.5" customHeight="1" x14ac:dyDescent="0.25">
      <c r="A597" s="110"/>
      <c r="B597" s="110"/>
      <c r="C597" s="110"/>
      <c r="D597" s="163"/>
      <c r="E597" s="163"/>
      <c r="F597" s="163"/>
      <c r="G597" s="163"/>
      <c r="H597" s="163"/>
      <c r="I597" s="110"/>
      <c r="J597" s="110"/>
      <c r="K597" s="164"/>
      <c r="L597" s="164"/>
      <c r="M597" s="164"/>
      <c r="N597" s="164"/>
      <c r="O597" s="164"/>
      <c r="P597" s="164"/>
      <c r="Q597" s="165"/>
      <c r="R597" s="165"/>
      <c r="S597" s="110"/>
      <c r="T597" s="110"/>
      <c r="U597" s="110"/>
      <c r="V597" s="110"/>
      <c r="W597" s="110"/>
      <c r="X597" s="110"/>
      <c r="Y597" s="110"/>
      <c r="Z597" s="110"/>
      <c r="AA597" s="110"/>
      <c r="AB597" s="110"/>
      <c r="AC597" s="110"/>
      <c r="AD597" s="110"/>
      <c r="AE597" s="110"/>
      <c r="AF597" s="110"/>
      <c r="AG597" s="68"/>
    </row>
    <row r="598" spans="1:33" ht="13.5" customHeight="1" x14ac:dyDescent="0.25">
      <c r="A598" s="110"/>
      <c r="B598" s="110"/>
      <c r="C598" s="110"/>
      <c r="D598" s="163"/>
      <c r="E598" s="163"/>
      <c r="F598" s="163"/>
      <c r="G598" s="163"/>
      <c r="H598" s="163"/>
      <c r="I598" s="110"/>
      <c r="J598" s="110"/>
      <c r="K598" s="164"/>
      <c r="L598" s="164"/>
      <c r="M598" s="164"/>
      <c r="N598" s="164"/>
      <c r="O598" s="164"/>
      <c r="P598" s="164"/>
      <c r="Q598" s="165"/>
      <c r="R598" s="165"/>
      <c r="S598" s="110"/>
      <c r="T598" s="110"/>
      <c r="U598" s="110"/>
      <c r="V598" s="110"/>
      <c r="W598" s="110"/>
      <c r="X598" s="110"/>
      <c r="Y598" s="110"/>
      <c r="Z598" s="110"/>
      <c r="AA598" s="110"/>
      <c r="AB598" s="110"/>
      <c r="AC598" s="110"/>
      <c r="AD598" s="110"/>
      <c r="AE598" s="110"/>
      <c r="AF598" s="110"/>
      <c r="AG598" s="68"/>
    </row>
    <row r="599" spans="1:33" ht="13.5" customHeight="1" x14ac:dyDescent="0.25">
      <c r="A599" s="110"/>
      <c r="B599" s="110"/>
      <c r="C599" s="110"/>
      <c r="D599" s="163"/>
      <c r="E599" s="163"/>
      <c r="F599" s="163"/>
      <c r="G599" s="163"/>
      <c r="H599" s="163"/>
      <c r="I599" s="110"/>
      <c r="J599" s="110"/>
      <c r="K599" s="164"/>
      <c r="L599" s="164"/>
      <c r="M599" s="164"/>
      <c r="N599" s="164"/>
      <c r="O599" s="164"/>
      <c r="P599" s="164"/>
      <c r="Q599" s="165"/>
      <c r="R599" s="165"/>
      <c r="S599" s="110"/>
      <c r="T599" s="110"/>
      <c r="U599" s="110"/>
      <c r="V599" s="110"/>
      <c r="W599" s="110"/>
      <c r="X599" s="110"/>
      <c r="Y599" s="110"/>
      <c r="Z599" s="110"/>
      <c r="AA599" s="110"/>
      <c r="AB599" s="110"/>
      <c r="AC599" s="110"/>
      <c r="AD599" s="110"/>
      <c r="AE599" s="110"/>
      <c r="AF599" s="110"/>
      <c r="AG599" s="68"/>
    </row>
    <row r="1048541" spans="1:60" s="110" customFormat="1" ht="13.5" customHeight="1" x14ac:dyDescent="0.25">
      <c r="A1048541" s="69"/>
      <c r="B1048541" s="69"/>
      <c r="C1048541" s="69"/>
      <c r="D1048541" s="138"/>
      <c r="E1048541" s="138"/>
      <c r="F1048541" s="138"/>
      <c r="G1048541" s="138"/>
      <c r="H1048541" s="138"/>
      <c r="I1048541" s="69"/>
      <c r="J1048541" s="69"/>
      <c r="K1048541" s="139"/>
      <c r="L1048541" s="139"/>
      <c r="M1048541" s="139"/>
      <c r="N1048541" s="139"/>
      <c r="O1048541" s="139"/>
      <c r="P1048541" s="139"/>
      <c r="Q1048541" s="140"/>
      <c r="R1048541" s="140"/>
      <c r="S1048541" s="69"/>
      <c r="T1048541" s="69"/>
      <c r="U1048541" s="69"/>
      <c r="V1048541" s="69"/>
      <c r="W1048541" s="5"/>
      <c r="X1048541" s="69"/>
      <c r="Y1048541" s="69"/>
      <c r="Z1048541" s="69"/>
      <c r="AA1048541" s="69"/>
      <c r="AB1048541" s="69"/>
      <c r="AC1048541" s="69"/>
      <c r="AD1048541" s="69"/>
      <c r="AE1048541" s="69"/>
      <c r="AF1048541" s="69"/>
      <c r="AG1048541" s="67"/>
      <c r="AH1048541" s="68"/>
      <c r="AI1048541" s="68"/>
      <c r="AJ1048541" s="68"/>
      <c r="AK1048541" s="68"/>
      <c r="AL1048541" s="68"/>
      <c r="AM1048541" s="68"/>
      <c r="AN1048541" s="68"/>
      <c r="AO1048541" s="68"/>
      <c r="AP1048541" s="68"/>
      <c r="AQ1048541" s="68"/>
      <c r="AR1048541" s="68"/>
      <c r="AS1048541" s="68"/>
      <c r="AT1048541" s="68"/>
      <c r="AU1048541" s="68"/>
      <c r="AV1048541" s="68"/>
      <c r="AW1048541" s="68"/>
      <c r="AX1048541" s="68"/>
      <c r="AY1048541" s="68"/>
      <c r="AZ1048541" s="68"/>
      <c r="BA1048541" s="68"/>
      <c r="BB1048541" s="68"/>
      <c r="BC1048541" s="68"/>
      <c r="BD1048541" s="68"/>
      <c r="BE1048541" s="68"/>
      <c r="BF1048541" s="68"/>
      <c r="BG1048541" s="68"/>
      <c r="BH1048541" s="68"/>
    </row>
  </sheetData>
  <autoFilter ref="A1:AF588"/>
  <mergeCells count="509">
    <mergeCell ref="N32:N34"/>
    <mergeCell ref="O32:O34"/>
    <mergeCell ref="Q32:Q34"/>
    <mergeCell ref="R32:R33"/>
    <mergeCell ref="S32:S33"/>
    <mergeCell ref="AF32:AF33"/>
    <mergeCell ref="K38:K39"/>
    <mergeCell ref="L38:L39"/>
    <mergeCell ref="N38:N39"/>
    <mergeCell ref="O38:O39"/>
    <mergeCell ref="Q38:Q39"/>
    <mergeCell ref="R38:R39"/>
    <mergeCell ref="S38:S39"/>
    <mergeCell ref="T38:T39"/>
    <mergeCell ref="U38:U39"/>
    <mergeCell ref="Z32:Z33"/>
    <mergeCell ref="AA32:AA33"/>
    <mergeCell ref="AB32:AB33"/>
    <mergeCell ref="AC32:AC33"/>
    <mergeCell ref="AD32:AD33"/>
    <mergeCell ref="AE32:AE33"/>
    <mergeCell ref="T32:T33"/>
    <mergeCell ref="U32:U33"/>
    <mergeCell ref="V32:V33"/>
    <mergeCell ref="W32:W33"/>
    <mergeCell ref="X32:X33"/>
    <mergeCell ref="Y32:Y33"/>
    <mergeCell ref="K32:K33"/>
    <mergeCell ref="L32:L34"/>
    <mergeCell ref="AB38:AB39"/>
    <mergeCell ref="AC38:AC39"/>
    <mergeCell ref="AD38:AD39"/>
    <mergeCell ref="AE38:AE39"/>
    <mergeCell ref="AF38:AF39"/>
    <mergeCell ref="K40:K41"/>
    <mergeCell ref="L40:L41"/>
    <mergeCell ref="N40:N41"/>
    <mergeCell ref="O40:O41"/>
    <mergeCell ref="Q40:Q41"/>
    <mergeCell ref="V38:V39"/>
    <mergeCell ref="W38:W39"/>
    <mergeCell ref="X38:X39"/>
    <mergeCell ref="Y38:Y39"/>
    <mergeCell ref="Z38:Z39"/>
    <mergeCell ref="AA38:AA39"/>
    <mergeCell ref="AD40:AD41"/>
    <mergeCell ref="AE40:AE41"/>
    <mergeCell ref="AF40:AF41"/>
    <mergeCell ref="K42:K43"/>
    <mergeCell ref="L42:L45"/>
    <mergeCell ref="N42:N45"/>
    <mergeCell ref="O42:O45"/>
    <mergeCell ref="Q42:Q45"/>
    <mergeCell ref="R42:R43"/>
    <mergeCell ref="S42:S43"/>
    <mergeCell ref="X40:X41"/>
    <mergeCell ref="Y40:Y41"/>
    <mergeCell ref="Z40:Z41"/>
    <mergeCell ref="AA40:AA41"/>
    <mergeCell ref="AB40:AB41"/>
    <mergeCell ref="AC40:AC41"/>
    <mergeCell ref="R40:R41"/>
    <mergeCell ref="S40:S41"/>
    <mergeCell ref="T40:T41"/>
    <mergeCell ref="U40:U41"/>
    <mergeCell ref="V40:V41"/>
    <mergeCell ref="W40:W41"/>
    <mergeCell ref="AF42:AF43"/>
    <mergeCell ref="K46:K48"/>
    <mergeCell ref="L46:L50"/>
    <mergeCell ref="N46:N50"/>
    <mergeCell ref="O46:O50"/>
    <mergeCell ref="Q46:Q50"/>
    <mergeCell ref="R46:R48"/>
    <mergeCell ref="S46:S48"/>
    <mergeCell ref="T46:T48"/>
    <mergeCell ref="U46:U48"/>
    <mergeCell ref="Z42:Z43"/>
    <mergeCell ref="AA42:AA43"/>
    <mergeCell ref="AB42:AB43"/>
    <mergeCell ref="AC42:AC43"/>
    <mergeCell ref="AD42:AD43"/>
    <mergeCell ref="AE42:AE43"/>
    <mergeCell ref="T42:T43"/>
    <mergeCell ref="U42:U43"/>
    <mergeCell ref="V42:V43"/>
    <mergeCell ref="W42:W43"/>
    <mergeCell ref="X42:X43"/>
    <mergeCell ref="Y42:Y43"/>
    <mergeCell ref="AB46:AB48"/>
    <mergeCell ref="AC46:AC48"/>
    <mergeCell ref="AD46:AD48"/>
    <mergeCell ref="AE46:AE48"/>
    <mergeCell ref="AF46:AF48"/>
    <mergeCell ref="K51:K52"/>
    <mergeCell ref="L51:L53"/>
    <mergeCell ref="N51:N53"/>
    <mergeCell ref="O51:O53"/>
    <mergeCell ref="Q51:Q53"/>
    <mergeCell ref="V46:V48"/>
    <mergeCell ref="W46:W48"/>
    <mergeCell ref="X46:X48"/>
    <mergeCell ref="Y46:Y48"/>
    <mergeCell ref="Z46:Z48"/>
    <mergeCell ref="AA46:AA48"/>
    <mergeCell ref="AD51:AD52"/>
    <mergeCell ref="AE51:AE52"/>
    <mergeCell ref="AF51:AF52"/>
    <mergeCell ref="K54:K55"/>
    <mergeCell ref="L54:L56"/>
    <mergeCell ref="N54:N56"/>
    <mergeCell ref="O54:O56"/>
    <mergeCell ref="Q54:Q56"/>
    <mergeCell ref="R54:R55"/>
    <mergeCell ref="S54:S55"/>
    <mergeCell ref="X51:X52"/>
    <mergeCell ref="Y51:Y52"/>
    <mergeCell ref="Z51:Z52"/>
    <mergeCell ref="AA51:AA52"/>
    <mergeCell ref="AB51:AB52"/>
    <mergeCell ref="AC51:AC52"/>
    <mergeCell ref="R51:R52"/>
    <mergeCell ref="S51:S52"/>
    <mergeCell ref="T51:T52"/>
    <mergeCell ref="U51:U52"/>
    <mergeCell ref="V51:V52"/>
    <mergeCell ref="W51:W52"/>
    <mergeCell ref="AF54:AF55"/>
    <mergeCell ref="K57:K58"/>
    <mergeCell ref="L57:L59"/>
    <mergeCell ref="N57:N59"/>
    <mergeCell ref="O57:O59"/>
    <mergeCell ref="Q57:Q59"/>
    <mergeCell ref="R57:R58"/>
    <mergeCell ref="S57:S58"/>
    <mergeCell ref="T57:T58"/>
    <mergeCell ref="U57:U58"/>
    <mergeCell ref="Z54:Z55"/>
    <mergeCell ref="AA54:AA55"/>
    <mergeCell ref="AB54:AB55"/>
    <mergeCell ref="AC54:AC55"/>
    <mergeCell ref="AD54:AD55"/>
    <mergeCell ref="AE54:AE55"/>
    <mergeCell ref="T54:T55"/>
    <mergeCell ref="U54:U55"/>
    <mergeCell ref="V54:V55"/>
    <mergeCell ref="W54:W55"/>
    <mergeCell ref="X54:X55"/>
    <mergeCell ref="Y54:Y55"/>
    <mergeCell ref="AB57:AB58"/>
    <mergeCell ref="AC57:AC58"/>
    <mergeCell ref="AD57:AD58"/>
    <mergeCell ref="AE57:AE58"/>
    <mergeCell ref="AF57:AF58"/>
    <mergeCell ref="K62:K63"/>
    <mergeCell ref="L62:L64"/>
    <mergeCell ref="N62:N64"/>
    <mergeCell ref="O62:O64"/>
    <mergeCell ref="Q62:Q64"/>
    <mergeCell ref="V57:V58"/>
    <mergeCell ref="W57:W58"/>
    <mergeCell ref="X57:X58"/>
    <mergeCell ref="Y57:Y58"/>
    <mergeCell ref="Z57:Z58"/>
    <mergeCell ref="AA57:AA58"/>
    <mergeCell ref="AD62:AD63"/>
    <mergeCell ref="AE62:AE63"/>
    <mergeCell ref="AF62:AF63"/>
    <mergeCell ref="L66:L67"/>
    <mergeCell ref="N66:N67"/>
    <mergeCell ref="O66:O67"/>
    <mergeCell ref="Q66:Q67"/>
    <mergeCell ref="X62:X63"/>
    <mergeCell ref="Y62:Y63"/>
    <mergeCell ref="Z62:Z63"/>
    <mergeCell ref="AA62:AA63"/>
    <mergeCell ref="AB62:AB63"/>
    <mergeCell ref="AC62:AC63"/>
    <mergeCell ref="R62:R63"/>
    <mergeCell ref="S62:S63"/>
    <mergeCell ref="T62:T63"/>
    <mergeCell ref="U62:U63"/>
    <mergeCell ref="V62:V63"/>
    <mergeCell ref="W62:W63"/>
    <mergeCell ref="L68:L69"/>
    <mergeCell ref="N68:N69"/>
    <mergeCell ref="O68:O69"/>
    <mergeCell ref="Q68:Q69"/>
    <mergeCell ref="K70:K71"/>
    <mergeCell ref="L70:L73"/>
    <mergeCell ref="N70:N73"/>
    <mergeCell ref="O70:O73"/>
    <mergeCell ref="Q70:Q73"/>
    <mergeCell ref="AD70:AD71"/>
    <mergeCell ref="AE70:AE71"/>
    <mergeCell ref="AF70:AF71"/>
    <mergeCell ref="K74:K77"/>
    <mergeCell ref="L74:L79"/>
    <mergeCell ref="N74:N79"/>
    <mergeCell ref="O74:O79"/>
    <mergeCell ref="Q74:Q79"/>
    <mergeCell ref="R74:R77"/>
    <mergeCell ref="S74:S77"/>
    <mergeCell ref="X70:X71"/>
    <mergeCell ref="Y70:Y71"/>
    <mergeCell ref="Z70:Z71"/>
    <mergeCell ref="AA70:AA71"/>
    <mergeCell ref="AB70:AB71"/>
    <mergeCell ref="AC70:AC71"/>
    <mergeCell ref="R70:R71"/>
    <mergeCell ref="S70:S71"/>
    <mergeCell ref="T70:T71"/>
    <mergeCell ref="U70:U71"/>
    <mergeCell ref="V70:V71"/>
    <mergeCell ref="W70:W71"/>
    <mergeCell ref="AF74:AF77"/>
    <mergeCell ref="K80:K83"/>
    <mergeCell ref="L80:L85"/>
    <mergeCell ref="N80:N85"/>
    <mergeCell ref="O80:O85"/>
    <mergeCell ref="Q80:Q85"/>
    <mergeCell ref="R80:R83"/>
    <mergeCell ref="S80:S83"/>
    <mergeCell ref="T80:T83"/>
    <mergeCell ref="U80:U83"/>
    <mergeCell ref="Z74:Z77"/>
    <mergeCell ref="AA74:AA77"/>
    <mergeCell ref="AB74:AB77"/>
    <mergeCell ref="AC74:AC77"/>
    <mergeCell ref="AD74:AD77"/>
    <mergeCell ref="AE74:AE77"/>
    <mergeCell ref="T74:T77"/>
    <mergeCell ref="U74:U77"/>
    <mergeCell ref="V74:V77"/>
    <mergeCell ref="W74:W77"/>
    <mergeCell ref="X74:X77"/>
    <mergeCell ref="Y74:Y77"/>
    <mergeCell ref="AB80:AB83"/>
    <mergeCell ref="AC80:AC83"/>
    <mergeCell ref="AD80:AD83"/>
    <mergeCell ref="AE80:AE83"/>
    <mergeCell ref="AF80:AF83"/>
    <mergeCell ref="D562:D563"/>
    <mergeCell ref="E562:E563"/>
    <mergeCell ref="F562:F563"/>
    <mergeCell ref="G562:G563"/>
    <mergeCell ref="H562:H563"/>
    <mergeCell ref="V80:V83"/>
    <mergeCell ref="W80:W83"/>
    <mergeCell ref="X80:X83"/>
    <mergeCell ref="Y80:Y83"/>
    <mergeCell ref="Z80:Z83"/>
    <mergeCell ref="AA80:AA83"/>
    <mergeCell ref="O562:O563"/>
    <mergeCell ref="P562:P563"/>
    <mergeCell ref="Q562:Q563"/>
    <mergeCell ref="R562:R563"/>
    <mergeCell ref="S562:S563"/>
    <mergeCell ref="T562:T563"/>
    <mergeCell ref="I562:I563"/>
    <mergeCell ref="J562:J563"/>
    <mergeCell ref="K562:K563"/>
    <mergeCell ref="L562:L563"/>
    <mergeCell ref="M562:M563"/>
    <mergeCell ref="N562:N563"/>
    <mergeCell ref="AA562:AA563"/>
    <mergeCell ref="AB562:AB563"/>
    <mergeCell ref="AC562:AC563"/>
    <mergeCell ref="AD562:AD563"/>
    <mergeCell ref="AE562:AE563"/>
    <mergeCell ref="AF562:AF563"/>
    <mergeCell ref="U562:U563"/>
    <mergeCell ref="V562:V563"/>
    <mergeCell ref="W562:W563"/>
    <mergeCell ref="X562:X563"/>
    <mergeCell ref="Y562:Y563"/>
    <mergeCell ref="Z562:Z563"/>
    <mergeCell ref="L564:L565"/>
    <mergeCell ref="M564:M565"/>
    <mergeCell ref="N564:N565"/>
    <mergeCell ref="O564:O565"/>
    <mergeCell ref="D564:D565"/>
    <mergeCell ref="E564:E565"/>
    <mergeCell ref="F564:F565"/>
    <mergeCell ref="G564:G565"/>
    <mergeCell ref="H564:H565"/>
    <mergeCell ref="I564:I565"/>
    <mergeCell ref="AB564:AB565"/>
    <mergeCell ref="AC564:AC565"/>
    <mergeCell ref="AD564:AD565"/>
    <mergeCell ref="AE564:AE565"/>
    <mergeCell ref="AF564:AF565"/>
    <mergeCell ref="D569:D571"/>
    <mergeCell ref="E569:E571"/>
    <mergeCell ref="F569:F571"/>
    <mergeCell ref="G569:G571"/>
    <mergeCell ref="H569:H571"/>
    <mergeCell ref="V564:V565"/>
    <mergeCell ref="W564:W565"/>
    <mergeCell ref="X564:X565"/>
    <mergeCell ref="Y564:Y565"/>
    <mergeCell ref="Z564:Z565"/>
    <mergeCell ref="AA564:AA565"/>
    <mergeCell ref="P564:P565"/>
    <mergeCell ref="Q564:Q565"/>
    <mergeCell ref="R564:R565"/>
    <mergeCell ref="S564:S565"/>
    <mergeCell ref="T564:T565"/>
    <mergeCell ref="U564:U565"/>
    <mergeCell ref="J564:J565"/>
    <mergeCell ref="K564:K565"/>
    <mergeCell ref="O569:O571"/>
    <mergeCell ref="P569:P571"/>
    <mergeCell ref="Q569:Q571"/>
    <mergeCell ref="R569:R571"/>
    <mergeCell ref="S569:S571"/>
    <mergeCell ref="T569:T571"/>
    <mergeCell ref="I569:I571"/>
    <mergeCell ref="J569:J571"/>
    <mergeCell ref="K569:K571"/>
    <mergeCell ref="L569:L571"/>
    <mergeCell ref="M569:M571"/>
    <mergeCell ref="N569:N571"/>
    <mergeCell ref="AA569:AA571"/>
    <mergeCell ref="AB569:AB571"/>
    <mergeCell ref="AC569:AC571"/>
    <mergeCell ref="AD569:AD571"/>
    <mergeCell ref="AE569:AE571"/>
    <mergeCell ref="AF569:AF571"/>
    <mergeCell ref="U569:U571"/>
    <mergeCell ref="V569:V571"/>
    <mergeCell ref="W569:W571"/>
    <mergeCell ref="X569:X571"/>
    <mergeCell ref="Y569:Y571"/>
    <mergeCell ref="Z569:Z571"/>
    <mergeCell ref="L572:L573"/>
    <mergeCell ref="M572:M573"/>
    <mergeCell ref="N572:N573"/>
    <mergeCell ref="O572:O573"/>
    <mergeCell ref="D572:D573"/>
    <mergeCell ref="E572:E573"/>
    <mergeCell ref="F572:F573"/>
    <mergeCell ref="G572:G573"/>
    <mergeCell ref="H572:H573"/>
    <mergeCell ref="I572:I573"/>
    <mergeCell ref="AB572:AB573"/>
    <mergeCell ref="AC572:AC573"/>
    <mergeCell ref="AD572:AD573"/>
    <mergeCell ref="AE572:AE573"/>
    <mergeCell ref="AF572:AF573"/>
    <mergeCell ref="D575:D576"/>
    <mergeCell ref="E575:E576"/>
    <mergeCell ref="F575:F576"/>
    <mergeCell ref="G575:G576"/>
    <mergeCell ref="H575:H576"/>
    <mergeCell ref="V572:V573"/>
    <mergeCell ref="W572:W573"/>
    <mergeCell ref="X572:X573"/>
    <mergeCell ref="Y572:Y573"/>
    <mergeCell ref="Z572:Z573"/>
    <mergeCell ref="AA572:AA573"/>
    <mergeCell ref="P572:P573"/>
    <mergeCell ref="Q572:Q573"/>
    <mergeCell ref="R572:R573"/>
    <mergeCell ref="S572:S573"/>
    <mergeCell ref="T572:T573"/>
    <mergeCell ref="U572:U573"/>
    <mergeCell ref="J572:J573"/>
    <mergeCell ref="K572:K573"/>
    <mergeCell ref="O575:O576"/>
    <mergeCell ref="P575:P576"/>
    <mergeCell ref="Q575:Q576"/>
    <mergeCell ref="R575:R576"/>
    <mergeCell ref="S575:S576"/>
    <mergeCell ref="T575:T576"/>
    <mergeCell ref="I575:I576"/>
    <mergeCell ref="J575:J576"/>
    <mergeCell ref="K575:K576"/>
    <mergeCell ref="L575:L576"/>
    <mergeCell ref="M575:M576"/>
    <mergeCell ref="N575:N576"/>
    <mergeCell ref="AA575:AA576"/>
    <mergeCell ref="AB575:AB576"/>
    <mergeCell ref="AC575:AC576"/>
    <mergeCell ref="AD575:AD576"/>
    <mergeCell ref="AE575:AE576"/>
    <mergeCell ref="AF575:AF576"/>
    <mergeCell ref="U575:U576"/>
    <mergeCell ref="V575:V576"/>
    <mergeCell ref="W575:W576"/>
    <mergeCell ref="X575:X576"/>
    <mergeCell ref="Y575:Y576"/>
    <mergeCell ref="Z575:Z576"/>
    <mergeCell ref="L578:L579"/>
    <mergeCell ref="M578:M579"/>
    <mergeCell ref="N578:N579"/>
    <mergeCell ref="O578:O579"/>
    <mergeCell ref="D578:D579"/>
    <mergeCell ref="E578:E579"/>
    <mergeCell ref="F578:F579"/>
    <mergeCell ref="G578:G579"/>
    <mergeCell ref="H578:H579"/>
    <mergeCell ref="I578:I579"/>
    <mergeCell ref="AB578:AB579"/>
    <mergeCell ref="AC578:AC579"/>
    <mergeCell ref="AD578:AD579"/>
    <mergeCell ref="AE578:AE579"/>
    <mergeCell ref="AF578:AF579"/>
    <mergeCell ref="D581:D582"/>
    <mergeCell ref="E581:E582"/>
    <mergeCell ref="F581:F582"/>
    <mergeCell ref="G581:G582"/>
    <mergeCell ref="H581:H582"/>
    <mergeCell ref="V578:V579"/>
    <mergeCell ref="W578:W579"/>
    <mergeCell ref="X578:X579"/>
    <mergeCell ref="Y578:Y579"/>
    <mergeCell ref="Z578:Z579"/>
    <mergeCell ref="AA578:AA579"/>
    <mergeCell ref="P578:P579"/>
    <mergeCell ref="Q578:Q579"/>
    <mergeCell ref="R578:R579"/>
    <mergeCell ref="S578:S579"/>
    <mergeCell ref="T578:T579"/>
    <mergeCell ref="U578:U579"/>
    <mergeCell ref="J578:J579"/>
    <mergeCell ref="K578:K579"/>
    <mergeCell ref="O581:O582"/>
    <mergeCell ref="P581:P582"/>
    <mergeCell ref="Q581:Q582"/>
    <mergeCell ref="R581:R582"/>
    <mergeCell ref="S581:S582"/>
    <mergeCell ref="T581:T582"/>
    <mergeCell ref="I581:I582"/>
    <mergeCell ref="J581:J582"/>
    <mergeCell ref="K581:K582"/>
    <mergeCell ref="L581:L582"/>
    <mergeCell ref="M581:M582"/>
    <mergeCell ref="N581:N582"/>
    <mergeCell ref="AA581:AA582"/>
    <mergeCell ref="AB581:AB582"/>
    <mergeCell ref="AC581:AC582"/>
    <mergeCell ref="AD581:AD582"/>
    <mergeCell ref="AE581:AE582"/>
    <mergeCell ref="AF581:AF582"/>
    <mergeCell ref="U581:U582"/>
    <mergeCell ref="V581:V582"/>
    <mergeCell ref="W581:W582"/>
    <mergeCell ref="X581:X582"/>
    <mergeCell ref="Y581:Y582"/>
    <mergeCell ref="Z581:Z582"/>
    <mergeCell ref="L583:L584"/>
    <mergeCell ref="M583:M584"/>
    <mergeCell ref="N583:N584"/>
    <mergeCell ref="O583:O584"/>
    <mergeCell ref="D583:D584"/>
    <mergeCell ref="E583:E584"/>
    <mergeCell ref="F583:F584"/>
    <mergeCell ref="G583:G584"/>
    <mergeCell ref="H583:H584"/>
    <mergeCell ref="I583:I584"/>
    <mergeCell ref="AB583:AB584"/>
    <mergeCell ref="AC583:AC584"/>
    <mergeCell ref="AD583:AD584"/>
    <mergeCell ref="AE583:AE584"/>
    <mergeCell ref="AF583:AF584"/>
    <mergeCell ref="D585:D586"/>
    <mergeCell ref="E585:E586"/>
    <mergeCell ref="F585:F586"/>
    <mergeCell ref="G585:G586"/>
    <mergeCell ref="H585:H586"/>
    <mergeCell ref="V583:V584"/>
    <mergeCell ref="W583:W584"/>
    <mergeCell ref="X583:X584"/>
    <mergeCell ref="Y583:Y584"/>
    <mergeCell ref="Z583:Z584"/>
    <mergeCell ref="AA583:AA584"/>
    <mergeCell ref="P583:P584"/>
    <mergeCell ref="Q583:Q584"/>
    <mergeCell ref="R583:R584"/>
    <mergeCell ref="S583:S584"/>
    <mergeCell ref="T583:T584"/>
    <mergeCell ref="U583:U584"/>
    <mergeCell ref="J583:J584"/>
    <mergeCell ref="K583:K584"/>
    <mergeCell ref="O585:O586"/>
    <mergeCell ref="P585:P586"/>
    <mergeCell ref="Q585:Q586"/>
    <mergeCell ref="R585:R586"/>
    <mergeCell ref="S585:S586"/>
    <mergeCell ref="T585:T586"/>
    <mergeCell ref="I585:I586"/>
    <mergeCell ref="J585:J586"/>
    <mergeCell ref="K585:K586"/>
    <mergeCell ref="L585:L586"/>
    <mergeCell ref="M585:M586"/>
    <mergeCell ref="N585:N586"/>
    <mergeCell ref="AA585:AA586"/>
    <mergeCell ref="AB585:AB586"/>
    <mergeCell ref="AC585:AC586"/>
    <mergeCell ref="AD585:AD586"/>
    <mergeCell ref="AE585:AE586"/>
    <mergeCell ref="AF585:AF586"/>
    <mergeCell ref="U585:U586"/>
    <mergeCell ref="V585:V586"/>
    <mergeCell ref="W585:W586"/>
    <mergeCell ref="X585:X586"/>
    <mergeCell ref="Y585:Y586"/>
    <mergeCell ref="Z585:Z586"/>
  </mergeCells>
  <pageMargins left="0.70866141732283472" right="0.70866141732283472" top="0.74803149606299213" bottom="0.74803149606299213" header="0.31496062992125984" footer="0.31496062992125984"/>
  <pageSetup paperSize="9" scale="46" fitToWidth="2"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TER2016</vt:lpstr>
    </vt:vector>
  </TitlesOfParts>
  <Company>Magyar Nemzeti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Bodor István Ádám</dc:creator>
  <cp:lastModifiedBy>Bodor István Ádám</cp:lastModifiedBy>
  <dcterms:created xsi:type="dcterms:W3CDTF">2017-06-29T13:06:07Z</dcterms:created>
  <dcterms:modified xsi:type="dcterms:W3CDTF">2017-09-06T11:46:42Z</dcterms:modified>
</cp:coreProperties>
</file>